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ieLynneMorton/Desktop/Materials sent to WG  Members/"/>
    </mc:Choice>
  </mc:AlternateContent>
  <xr:revisionPtr revIDLastSave="0" documentId="8_{DFCB2D04-5F4F-6C42-86EA-901F483A4D02}" xr6:coauthVersionLast="36" xr6:coauthVersionMax="36" xr10:uidLastSave="{00000000-0000-0000-0000-000000000000}"/>
  <bookViews>
    <workbookView xWindow="720" yWindow="500" windowWidth="20720" windowHeight="13280" firstSheet="9" activeTab="16" xr2:uid="{B09DA0B0-469E-4986-BC60-F2E033C24A55}"/>
  </bookViews>
  <sheets>
    <sheet name="Appendix A" sheetId="1" r:id="rId1"/>
    <sheet name="CSU" sheetId="2" r:id="rId2"/>
    <sheet name="EIU" sheetId="3" r:id="rId3"/>
    <sheet name="GSU" sheetId="4" r:id="rId4"/>
    <sheet name="ISU" sheetId="5" r:id="rId5"/>
    <sheet name="NEIU" sheetId="6" r:id="rId6"/>
    <sheet name="NIU" sheetId="7" r:id="rId7"/>
    <sheet name="SIUC" sheetId="8" r:id="rId8"/>
    <sheet name="SIUE" sheetId="9" r:id="rId9"/>
    <sheet name="SOM" sheetId="10" r:id="rId10"/>
    <sheet name="SIU System Office" sheetId="11" r:id="rId11"/>
    <sheet name="UI System Total" sheetId="16" r:id="rId12"/>
    <sheet name="UIC" sheetId="12" r:id="rId13"/>
    <sheet name="UIS" sheetId="13" r:id="rId14"/>
    <sheet name="UIUC" sheetId="14" r:id="rId15"/>
    <sheet name="UI System Office" sheetId="15" r:id="rId16"/>
    <sheet name="WIU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099" localSheetId="5">'[1]Table 11 Summary Obj'!#REF!</definedName>
    <definedName name="_099">'[1]Table 11 Summary Obj'!#REF!</definedName>
    <definedName name="CSUF">'[2]Table 10 Gen Equity'!#REF!</definedName>
    <definedName name="CSUF_" localSheetId="1">'[3]E5-Athletics Expenditures'!#REF!</definedName>
    <definedName name="CSUF_" localSheetId="2">'[4]E5-Athletics Expenditures'!#REF!</definedName>
    <definedName name="CSUF_" localSheetId="3">'[5]E5-Athletics Expenditures'!#REF!</definedName>
    <definedName name="CSUF_" localSheetId="4">'[6]E5-Athletics Expenditures'!#REF!</definedName>
    <definedName name="CSUF_" localSheetId="5">'[7]E5-Athletics Expenditures'!#REF!</definedName>
    <definedName name="CSUF_" localSheetId="6">'[8]E5-Athletics Expenditures'!#REF!</definedName>
    <definedName name="CSUF_" localSheetId="10">'[9]E5-Athletics Expenditures'!#REF!</definedName>
    <definedName name="CSUF_" localSheetId="7">'[10]E5-Athletics Expenditures'!#REF!</definedName>
    <definedName name="CSUF_" localSheetId="8">'[11]E5-Athletics Expenditures'!#REF!</definedName>
    <definedName name="CSUF_" localSheetId="9">'[12]E5-Athletics Expenditures'!#REF!</definedName>
    <definedName name="CSUF_" localSheetId="15">'[13]E5-Athletics Expenditures'!#REF!</definedName>
    <definedName name="CSUF_" localSheetId="11">'[14]E5-Athletics Expenditures'!#REF!</definedName>
    <definedName name="CSUF_" localSheetId="12">'[15]E5-Athletics Expenditures'!#REF!</definedName>
    <definedName name="CSUF_" localSheetId="13">'[16]E5-Athletics Expenditures'!#REF!</definedName>
    <definedName name="CSUF_" localSheetId="14">'[17]E5-Athletics Expenditures'!#REF!</definedName>
    <definedName name="CSUF_" localSheetId="16">'[18]E5-Athletics Expenditures'!#REF!</definedName>
    <definedName name="CSUF_">'[19]E5-Athletics Expenditures'!#REF!</definedName>
    <definedName name="CSUM_" localSheetId="1">'[3]E5-Athletics Expenditures'!#REF!</definedName>
    <definedName name="CSUM_" localSheetId="2">'[4]E5-Athletics Expenditures'!#REF!</definedName>
    <definedName name="CSUM_" localSheetId="3">'[5]E5-Athletics Expenditures'!#REF!</definedName>
    <definedName name="CSUM_" localSheetId="4">'[6]E5-Athletics Expenditures'!#REF!</definedName>
    <definedName name="CSUM_" localSheetId="5">'[7]E5-Athletics Expenditures'!#REF!</definedName>
    <definedName name="CSUM_" localSheetId="6">'[8]E5-Athletics Expenditures'!#REF!</definedName>
    <definedName name="CSUM_" localSheetId="10">'[9]E5-Athletics Expenditures'!#REF!</definedName>
    <definedName name="CSUM_" localSheetId="7">'[10]E5-Athletics Expenditures'!#REF!</definedName>
    <definedName name="CSUM_" localSheetId="8">'[11]E5-Athletics Expenditures'!#REF!</definedName>
    <definedName name="CSUM_" localSheetId="9">'[12]E5-Athletics Expenditures'!#REF!</definedName>
    <definedName name="CSUM_" localSheetId="15">'[13]E5-Athletics Expenditures'!#REF!</definedName>
    <definedName name="CSUM_" localSheetId="11">'[14]E5-Athletics Expenditures'!#REF!</definedName>
    <definedName name="CSUM_" localSheetId="12">'[15]E5-Athletics Expenditures'!#REF!</definedName>
    <definedName name="CSUM_" localSheetId="13">'[16]E5-Athletics Expenditures'!#REF!</definedName>
    <definedName name="CSUM_" localSheetId="14">'[17]E5-Athletics Expenditures'!#REF!</definedName>
    <definedName name="CSUM_" localSheetId="16">'[18]E5-Athletics Expenditures'!#REF!</definedName>
    <definedName name="CSUM_">'[19]E5-Athletics Expenditures'!#REF!</definedName>
    <definedName name="df">'[20]E5-Athletics Expenditures'!#REF!</definedName>
    <definedName name="EIUF_" localSheetId="1">'[3]E5-Athletics Expenditures'!#REF!</definedName>
    <definedName name="EIUF_" localSheetId="2">'[4]E5-Athletics Expenditures'!#REF!</definedName>
    <definedName name="EIUF_" localSheetId="3">'[5]E5-Athletics Expenditures'!#REF!</definedName>
    <definedName name="EIUF_" localSheetId="4">'[6]E5-Athletics Expenditures'!#REF!</definedName>
    <definedName name="EIUF_" localSheetId="5">'[7]E5-Athletics Expenditures'!#REF!</definedName>
    <definedName name="EIUF_" localSheetId="6">'[8]E5-Athletics Expenditures'!#REF!</definedName>
    <definedName name="EIUF_" localSheetId="10">'[9]E5-Athletics Expenditures'!#REF!</definedName>
    <definedName name="EIUF_" localSheetId="7">'[10]E5-Athletics Expenditures'!#REF!</definedName>
    <definedName name="EIUF_" localSheetId="8">'[11]E5-Athletics Expenditures'!#REF!</definedName>
    <definedName name="EIUF_" localSheetId="9">'[12]E5-Athletics Expenditures'!#REF!</definedName>
    <definedName name="EIUF_" localSheetId="15">'[13]E5-Athletics Expenditures'!#REF!</definedName>
    <definedName name="EIUF_" localSheetId="11">'[14]E5-Athletics Expenditures'!#REF!</definedName>
    <definedName name="EIUF_" localSheetId="12">'[15]E5-Athletics Expenditures'!#REF!</definedName>
    <definedName name="EIUF_" localSheetId="13">'[16]E5-Athletics Expenditures'!#REF!</definedName>
    <definedName name="EIUF_" localSheetId="14">'[17]E5-Athletics Expenditures'!#REF!</definedName>
    <definedName name="EIUF_" localSheetId="16">'[18]E5-Athletics Expenditures'!#REF!</definedName>
    <definedName name="EIUF_">'[19]E5-Athletics Expenditures'!#REF!</definedName>
    <definedName name="EIUM_" localSheetId="1">'[3]E5-Athletics Expenditures'!#REF!</definedName>
    <definedName name="EIUM_" localSheetId="2">'[4]E5-Athletics Expenditures'!#REF!</definedName>
    <definedName name="EIUM_" localSheetId="3">'[5]E5-Athletics Expenditures'!#REF!</definedName>
    <definedName name="EIUM_" localSheetId="4">'[6]E5-Athletics Expenditures'!#REF!</definedName>
    <definedName name="EIUM_" localSheetId="5">'[7]E5-Athletics Expenditures'!#REF!</definedName>
    <definedName name="EIUM_" localSheetId="6">'[8]E5-Athletics Expenditures'!#REF!</definedName>
    <definedName name="EIUM_" localSheetId="10">'[9]E5-Athletics Expenditures'!#REF!</definedName>
    <definedName name="EIUM_" localSheetId="7">'[10]E5-Athletics Expenditures'!#REF!</definedName>
    <definedName name="EIUM_" localSheetId="8">'[11]E5-Athletics Expenditures'!#REF!</definedName>
    <definedName name="EIUM_" localSheetId="9">'[12]E5-Athletics Expenditures'!#REF!</definedName>
    <definedName name="EIUM_" localSheetId="15">'[13]E5-Athletics Expenditures'!#REF!</definedName>
    <definedName name="EIUM_" localSheetId="11">'[14]E5-Athletics Expenditures'!#REF!</definedName>
    <definedName name="EIUM_" localSheetId="12">'[15]E5-Athletics Expenditures'!#REF!</definedName>
    <definedName name="EIUM_" localSheetId="13">'[16]E5-Athletics Expenditures'!#REF!</definedName>
    <definedName name="EIUM_" localSheetId="14">'[17]E5-Athletics Expenditures'!#REF!</definedName>
    <definedName name="EIUM_" localSheetId="16">'[18]E5-Athletics Expenditures'!#REF!</definedName>
    <definedName name="EIUM_">'[19]E5-Athletics Expenditures'!#REF!</definedName>
    <definedName name="ew">'[20]E5-Athletics Expenditures'!#REF!</definedName>
    <definedName name="g">'[1]Table 11 Summary Obj'!#REF!</definedName>
    <definedName name="Graph">OFFSET([21]Analytics!$C$11,MATCH([21]Analytics!$B$24,[21]Analytics!$B$12:$B$22,0),,,COUNTA([21]Analytics!$B$11:$G$11)-1)</definedName>
    <definedName name="instnames" comment="for drop down list">'[22]inst names'!$A$1:$A$16</definedName>
    <definedName name="ISUF_" localSheetId="1">'[3]E5-Athletics Expenditures'!#REF!</definedName>
    <definedName name="ISUF_" localSheetId="2">'[4]E5-Athletics Expenditures'!#REF!</definedName>
    <definedName name="ISUF_" localSheetId="3">'[5]E5-Athletics Expenditures'!#REF!</definedName>
    <definedName name="ISUF_" localSheetId="4">'[6]E5-Athletics Expenditures'!#REF!</definedName>
    <definedName name="ISUF_" localSheetId="5">'[7]E5-Athletics Expenditures'!#REF!</definedName>
    <definedName name="ISUF_" localSheetId="6">'[8]E5-Athletics Expenditures'!#REF!</definedName>
    <definedName name="ISUF_" localSheetId="10">'[9]E5-Athletics Expenditures'!#REF!</definedName>
    <definedName name="ISUF_" localSheetId="7">'[10]E5-Athletics Expenditures'!#REF!</definedName>
    <definedName name="ISUF_" localSheetId="8">'[11]E5-Athletics Expenditures'!#REF!</definedName>
    <definedName name="ISUF_" localSheetId="9">'[12]E5-Athletics Expenditures'!#REF!</definedName>
    <definedName name="ISUF_" localSheetId="15">'[13]E5-Athletics Expenditures'!#REF!</definedName>
    <definedName name="ISUF_" localSheetId="11">'[14]E5-Athletics Expenditures'!#REF!</definedName>
    <definedName name="ISUF_" localSheetId="12">'[15]E5-Athletics Expenditures'!#REF!</definedName>
    <definedName name="ISUF_" localSheetId="13">'[16]E5-Athletics Expenditures'!#REF!</definedName>
    <definedName name="ISUF_" localSheetId="14">'[17]E5-Athletics Expenditures'!#REF!</definedName>
    <definedName name="ISUF_" localSheetId="16">'[18]E5-Athletics Expenditures'!#REF!</definedName>
    <definedName name="ISUF_">'[19]E5-Athletics Expenditures'!#REF!</definedName>
    <definedName name="ISUM_" localSheetId="1">'[3]E5-Athletics Expenditures'!#REF!</definedName>
    <definedName name="ISUM_" localSheetId="2">'[4]E5-Athletics Expenditures'!#REF!</definedName>
    <definedName name="ISUM_" localSheetId="3">'[5]E5-Athletics Expenditures'!#REF!</definedName>
    <definedName name="ISUM_" localSheetId="4">'[6]E5-Athletics Expenditures'!#REF!</definedName>
    <definedName name="ISUM_" localSheetId="5">'[7]E5-Athletics Expenditures'!#REF!</definedName>
    <definedName name="ISUM_" localSheetId="6">'[8]E5-Athletics Expenditures'!#REF!</definedName>
    <definedName name="ISUM_" localSheetId="10">'[9]E5-Athletics Expenditures'!#REF!</definedName>
    <definedName name="ISUM_" localSheetId="7">'[10]E5-Athletics Expenditures'!#REF!</definedName>
    <definedName name="ISUM_" localSheetId="8">'[11]E5-Athletics Expenditures'!#REF!</definedName>
    <definedName name="ISUM_" localSheetId="9">'[12]E5-Athletics Expenditures'!#REF!</definedName>
    <definedName name="ISUM_" localSheetId="15">'[13]E5-Athletics Expenditures'!#REF!</definedName>
    <definedName name="ISUM_" localSheetId="11">'[14]E5-Athletics Expenditures'!#REF!</definedName>
    <definedName name="ISUM_" localSheetId="12">'[15]E5-Athletics Expenditures'!#REF!</definedName>
    <definedName name="ISUM_" localSheetId="13">'[16]E5-Athletics Expenditures'!#REF!</definedName>
    <definedName name="ISUM_" localSheetId="14">'[17]E5-Athletics Expenditures'!#REF!</definedName>
    <definedName name="ISUM_" localSheetId="16">'[18]E5-Athletics Expenditures'!#REF!</definedName>
    <definedName name="ISUM_">'[19]E5-Athletics Expenditures'!#REF!</definedName>
    <definedName name="j">#REF!</definedName>
    <definedName name="NIUF_" localSheetId="1">'[3]E5-Athletics Expenditures'!#REF!</definedName>
    <definedName name="NIUF_" localSheetId="2">'[4]E5-Athletics Expenditures'!#REF!</definedName>
    <definedName name="NIUF_" localSheetId="3">'[5]E5-Athletics Expenditures'!#REF!</definedName>
    <definedName name="NIUF_" localSheetId="4">'[6]E5-Athletics Expenditures'!#REF!</definedName>
    <definedName name="NIUF_" localSheetId="5">'[7]E5-Athletics Expenditures'!#REF!</definedName>
    <definedName name="NIUF_" localSheetId="6">'[8]E5-Athletics Expenditures'!#REF!</definedName>
    <definedName name="NIUF_" localSheetId="10">'[9]E5-Athletics Expenditures'!#REF!</definedName>
    <definedName name="NIUF_" localSheetId="7">'[10]E5-Athletics Expenditures'!#REF!</definedName>
    <definedName name="NIUF_" localSheetId="8">'[11]E5-Athletics Expenditures'!#REF!</definedName>
    <definedName name="NIUF_" localSheetId="9">'[12]E5-Athletics Expenditures'!#REF!</definedName>
    <definedName name="NIUF_" localSheetId="15">'[13]E5-Athletics Expenditures'!#REF!</definedName>
    <definedName name="NIUF_" localSheetId="11">'[14]E5-Athletics Expenditures'!#REF!</definedName>
    <definedName name="NIUF_" localSheetId="12">'[15]E5-Athletics Expenditures'!#REF!</definedName>
    <definedName name="NIUF_" localSheetId="13">'[16]E5-Athletics Expenditures'!#REF!</definedName>
    <definedName name="NIUF_" localSheetId="14">'[17]E5-Athletics Expenditures'!#REF!</definedName>
    <definedName name="NIUF_" localSheetId="16">'[18]E5-Athletics Expenditures'!#REF!</definedName>
    <definedName name="NIUF_">'[19]E5-Athletics Expenditures'!#REF!</definedName>
    <definedName name="NIUM_" localSheetId="1">'[3]E5-Athletics Expenditures'!#REF!</definedName>
    <definedName name="NIUM_" localSheetId="2">'[4]E5-Athletics Expenditures'!#REF!</definedName>
    <definedName name="NIUM_" localSheetId="3">'[5]E5-Athletics Expenditures'!#REF!</definedName>
    <definedName name="NIUM_" localSheetId="4">'[6]E5-Athletics Expenditures'!#REF!</definedName>
    <definedName name="NIUM_" localSheetId="5">'[7]E5-Athletics Expenditures'!#REF!</definedName>
    <definedName name="NIUM_" localSheetId="6">'[8]E5-Athletics Expenditures'!#REF!</definedName>
    <definedName name="NIUM_" localSheetId="10">'[9]E5-Athletics Expenditures'!#REF!</definedName>
    <definedName name="NIUM_" localSheetId="7">'[10]E5-Athletics Expenditures'!#REF!</definedName>
    <definedName name="NIUM_" localSheetId="8">'[11]E5-Athletics Expenditures'!#REF!</definedName>
    <definedName name="NIUM_" localSheetId="9">'[12]E5-Athletics Expenditures'!#REF!</definedName>
    <definedName name="NIUM_" localSheetId="15">'[13]E5-Athletics Expenditures'!#REF!</definedName>
    <definedName name="NIUM_" localSheetId="11">'[14]E5-Athletics Expenditures'!#REF!</definedName>
    <definedName name="NIUM_" localSheetId="12">'[15]E5-Athletics Expenditures'!#REF!</definedName>
    <definedName name="NIUM_" localSheetId="13">'[16]E5-Athletics Expenditures'!#REF!</definedName>
    <definedName name="NIUM_" localSheetId="14">'[17]E5-Athletics Expenditures'!#REF!</definedName>
    <definedName name="NIUM_" localSheetId="16">'[18]E5-Athletics Expenditures'!#REF!</definedName>
    <definedName name="NIUM_">'[19]E5-Athletics Expenditures'!#REF!</definedName>
    <definedName name="_xlnm.Print_Area" localSheetId="0">'Appendix A'!$A$1:$I$369</definedName>
    <definedName name="_xlnm.Print_Area" localSheetId="1">CSU!$A$1:$G$44</definedName>
    <definedName name="_xlnm.Print_Area" localSheetId="2">EIU!$A$1:$G$44</definedName>
    <definedName name="_xlnm.Print_Area" localSheetId="3">GSU!$A$1:$G$44</definedName>
    <definedName name="_xlnm.Print_Area" localSheetId="4">ISU!$A$1:$G$44</definedName>
    <definedName name="_xlnm.Print_Area" localSheetId="5">NEIU!$A$1:$G$43</definedName>
    <definedName name="_xlnm.Print_Area" localSheetId="6">NIU!$A$1:$G$44</definedName>
    <definedName name="_xlnm.Print_Area" localSheetId="10">'SIU System Office'!$A$1:$H$43</definedName>
    <definedName name="_xlnm.Print_Area" localSheetId="7">SIUC!$A$1:$G$44</definedName>
    <definedName name="_xlnm.Print_Area" localSheetId="8">SIUE!$A$1:$H$43</definedName>
    <definedName name="_xlnm.Print_Area" localSheetId="9">SOM!$A$1:$G$44</definedName>
    <definedName name="_xlnm.Print_Area" localSheetId="15">'UI System Office'!$A$1:$G$44</definedName>
    <definedName name="_xlnm.Print_Area" localSheetId="11">'UI System Total'!$A$1:$G$44</definedName>
    <definedName name="_xlnm.Print_Area" localSheetId="12">UIC!$A$1:$G$44</definedName>
    <definedName name="_xlnm.Print_Area" localSheetId="13">UIS!$A$1:$G$43</definedName>
    <definedName name="_xlnm.Print_Area" localSheetId="14">UIUC!$A$1:$G$44</definedName>
    <definedName name="_xlnm.Print_Area" localSheetId="16">WIU!$A$1:$G$44</definedName>
    <definedName name="saf">#REF!</definedName>
    <definedName name="SICF_" localSheetId="1">'[3]E5-Athletics Expenditures'!#REF!</definedName>
    <definedName name="SICF_" localSheetId="2">'[4]E5-Athletics Expenditures'!#REF!</definedName>
    <definedName name="SICF_" localSheetId="3">'[5]E5-Athletics Expenditures'!#REF!</definedName>
    <definedName name="SICF_" localSheetId="4">'[6]E5-Athletics Expenditures'!#REF!</definedName>
    <definedName name="SICF_" localSheetId="5">'[7]E5-Athletics Expenditures'!#REF!</definedName>
    <definedName name="SICF_" localSheetId="6">'[8]E5-Athletics Expenditures'!#REF!</definedName>
    <definedName name="SICF_" localSheetId="10">'[9]E5-Athletics Expenditures'!#REF!</definedName>
    <definedName name="SICF_" localSheetId="7">'[10]E5-Athletics Expenditures'!#REF!</definedName>
    <definedName name="SICF_" localSheetId="8">'[11]E5-Athletics Expenditures'!#REF!</definedName>
    <definedName name="SICF_" localSheetId="9">'[12]E5-Athletics Expenditures'!#REF!</definedName>
    <definedName name="SICF_" localSheetId="15">'[13]E5-Athletics Expenditures'!#REF!</definedName>
    <definedName name="SICF_" localSheetId="11">'[14]E5-Athletics Expenditures'!#REF!</definedName>
    <definedName name="SICF_" localSheetId="12">'[15]E5-Athletics Expenditures'!#REF!</definedName>
    <definedName name="SICF_" localSheetId="13">'[16]E5-Athletics Expenditures'!#REF!</definedName>
    <definedName name="SICF_" localSheetId="14">'[17]E5-Athletics Expenditures'!#REF!</definedName>
    <definedName name="SICF_" localSheetId="16">'[18]E5-Athletics Expenditures'!#REF!</definedName>
    <definedName name="SICF_">'[19]E5-Athletics Expenditures'!#REF!</definedName>
    <definedName name="SICM_" localSheetId="1">'[3]E5-Athletics Expenditures'!#REF!</definedName>
    <definedName name="SICM_" localSheetId="2">'[4]E5-Athletics Expenditures'!#REF!</definedName>
    <definedName name="SICM_" localSheetId="3">'[5]E5-Athletics Expenditures'!#REF!</definedName>
    <definedName name="SICM_" localSheetId="4">'[6]E5-Athletics Expenditures'!#REF!</definedName>
    <definedName name="SICM_" localSheetId="5">'[7]E5-Athletics Expenditures'!#REF!</definedName>
    <definedName name="SICM_" localSheetId="6">'[8]E5-Athletics Expenditures'!#REF!</definedName>
    <definedName name="SICM_" localSheetId="10">'[9]E5-Athletics Expenditures'!#REF!</definedName>
    <definedName name="SICM_" localSheetId="7">'[10]E5-Athletics Expenditures'!#REF!</definedName>
    <definedName name="SICM_" localSheetId="8">'[11]E5-Athletics Expenditures'!#REF!</definedName>
    <definedName name="SICM_" localSheetId="9">'[12]E5-Athletics Expenditures'!#REF!</definedName>
    <definedName name="SICM_" localSheetId="15">'[13]E5-Athletics Expenditures'!#REF!</definedName>
    <definedName name="SICM_" localSheetId="11">'[14]E5-Athletics Expenditures'!#REF!</definedName>
    <definedName name="SICM_" localSheetId="12">'[15]E5-Athletics Expenditures'!#REF!</definedName>
    <definedName name="SICM_" localSheetId="13">'[16]E5-Athletics Expenditures'!#REF!</definedName>
    <definedName name="SICM_" localSheetId="14">'[17]E5-Athletics Expenditures'!#REF!</definedName>
    <definedName name="SICM_" localSheetId="16">'[18]E5-Athletics Expenditures'!#REF!</definedName>
    <definedName name="SICM_">'[19]E5-Athletics Expenditures'!#REF!</definedName>
    <definedName name="SIEF_" localSheetId="1">'[3]E5-Athletics Expenditures'!#REF!</definedName>
    <definedName name="SIEF_" localSheetId="2">'[4]E5-Athletics Expenditures'!#REF!</definedName>
    <definedName name="SIEF_" localSheetId="3">'[5]E5-Athletics Expenditures'!#REF!</definedName>
    <definedName name="SIEF_" localSheetId="4">'[6]E5-Athletics Expenditures'!#REF!</definedName>
    <definedName name="SIEF_" localSheetId="5">'[7]E5-Athletics Expenditures'!#REF!</definedName>
    <definedName name="SIEF_" localSheetId="6">'[8]E5-Athletics Expenditures'!#REF!</definedName>
    <definedName name="SIEF_" localSheetId="10">'[9]E5-Athletics Expenditures'!#REF!</definedName>
    <definedName name="SIEF_" localSheetId="7">'[10]E5-Athletics Expenditures'!#REF!</definedName>
    <definedName name="SIEF_" localSheetId="8">'[11]E5-Athletics Expenditures'!#REF!</definedName>
    <definedName name="SIEF_" localSheetId="9">'[12]E5-Athletics Expenditures'!#REF!</definedName>
    <definedName name="SIEF_" localSheetId="15">'[13]E5-Athletics Expenditures'!#REF!</definedName>
    <definedName name="SIEF_" localSheetId="11">'[14]E5-Athletics Expenditures'!#REF!</definedName>
    <definedName name="SIEF_" localSheetId="12">'[15]E5-Athletics Expenditures'!#REF!</definedName>
    <definedName name="SIEF_" localSheetId="13">'[16]E5-Athletics Expenditures'!#REF!</definedName>
    <definedName name="SIEF_" localSheetId="14">'[17]E5-Athletics Expenditures'!#REF!</definedName>
    <definedName name="SIEF_" localSheetId="16">'[18]E5-Athletics Expenditures'!#REF!</definedName>
    <definedName name="SIEF_">'[19]E5-Athletics Expenditures'!#REF!</definedName>
    <definedName name="Table10a" localSheetId="1">#REF!</definedName>
    <definedName name="Table10a" localSheetId="2">#REF!</definedName>
    <definedName name="Table10a" localSheetId="3">#REF!</definedName>
    <definedName name="Table10a" localSheetId="4">#REF!</definedName>
    <definedName name="Table10a" localSheetId="5">#REF!</definedName>
    <definedName name="Table10a" localSheetId="6">#REF!</definedName>
    <definedName name="Table10a" localSheetId="10">#REF!</definedName>
    <definedName name="Table10a" localSheetId="7">#REF!</definedName>
    <definedName name="Table10a" localSheetId="8">#REF!</definedName>
    <definedName name="Table10a" localSheetId="9">#REF!</definedName>
    <definedName name="Table10a" localSheetId="15">#REF!</definedName>
    <definedName name="Table10a" localSheetId="11">#REF!</definedName>
    <definedName name="Table10a" localSheetId="12">#REF!</definedName>
    <definedName name="Table10a" localSheetId="13">#REF!</definedName>
    <definedName name="Table10a" localSheetId="14">#REF!</definedName>
    <definedName name="Table10a" localSheetId="16">#REF!</definedName>
    <definedName name="Table10a">#REF!</definedName>
    <definedName name="Table10b" localSheetId="1">#REF!</definedName>
    <definedName name="Table10b" localSheetId="2">#REF!</definedName>
    <definedName name="Table10b" localSheetId="3">#REF!</definedName>
    <definedName name="Table10b" localSheetId="4">#REF!</definedName>
    <definedName name="Table10b" localSheetId="5">#REF!</definedName>
    <definedName name="Table10b" localSheetId="6">#REF!</definedName>
    <definedName name="Table10b" localSheetId="10">#REF!</definedName>
    <definedName name="Table10b" localSheetId="7">#REF!</definedName>
    <definedName name="Table10b" localSheetId="8">#REF!</definedName>
    <definedName name="Table10b" localSheetId="9">#REF!</definedName>
    <definedName name="Table10b" localSheetId="15">#REF!</definedName>
    <definedName name="Table10b" localSheetId="11">#REF!</definedName>
    <definedName name="Table10b" localSheetId="12">#REF!</definedName>
    <definedName name="Table10b" localSheetId="13">#REF!</definedName>
    <definedName name="Table10b" localSheetId="14">#REF!</definedName>
    <definedName name="Table10b" localSheetId="16">#REF!</definedName>
    <definedName name="Table10b">#REF!</definedName>
    <definedName name="Table12" localSheetId="2">EIU!$A$6:$G$40</definedName>
    <definedName name="Table12" localSheetId="3">GSU!$A$6:$G$40</definedName>
    <definedName name="Table12" localSheetId="4">ISU!$A$6:$G$40</definedName>
    <definedName name="Table12" localSheetId="5">NEIU!$A$6:$G$40</definedName>
    <definedName name="Table12" localSheetId="6">NIU!$A$6:$G$40</definedName>
    <definedName name="Table12" localSheetId="10">'SIU System Office'!$A$6:$G$40</definedName>
    <definedName name="Table12" localSheetId="7">SIUC!$A$6:$G$40</definedName>
    <definedName name="Table12" localSheetId="8">SIUE!$A$6:$G$40</definedName>
    <definedName name="Table12" localSheetId="9">SOM!$A$6:$G$40</definedName>
    <definedName name="Table12" localSheetId="15">'UI System Office'!$A$6:$G$40</definedName>
    <definedName name="Table12" localSheetId="11">'UI System Total'!$A$6:$G$40</definedName>
    <definedName name="Table12" localSheetId="12">UIC!$A$6:$G$40</definedName>
    <definedName name="Table12" localSheetId="13">UIS!$A$6:$G$39</definedName>
    <definedName name="Table12" localSheetId="14">UIUC!$A$6:$G$40</definedName>
    <definedName name="Table12" localSheetId="16">WIU!$A$6:$G$40</definedName>
    <definedName name="Table12">CSU!$A$6:$G$40</definedName>
    <definedName name="table4">#REF!</definedName>
    <definedName name="Table5">#REF!</definedName>
    <definedName name="Table6" localSheetId="1">#REF!</definedName>
    <definedName name="Table6" localSheetId="2">#REF!</definedName>
    <definedName name="Table6" localSheetId="3">#REF!</definedName>
    <definedName name="Table6" localSheetId="4">#REF!</definedName>
    <definedName name="Table6" localSheetId="5">#REF!</definedName>
    <definedName name="Table6" localSheetId="6">#REF!</definedName>
    <definedName name="Table6" localSheetId="10">#REF!</definedName>
    <definedName name="Table6" localSheetId="7">#REF!</definedName>
    <definedName name="Table6" localSheetId="8">#REF!</definedName>
    <definedName name="Table6" localSheetId="9">#REF!</definedName>
    <definedName name="Table6" localSheetId="15">#REF!</definedName>
    <definedName name="Table6" localSheetId="11">#REF!</definedName>
    <definedName name="Table6" localSheetId="12">#REF!</definedName>
    <definedName name="Table6" localSheetId="13">#REF!</definedName>
    <definedName name="Table6" localSheetId="14">#REF!</definedName>
    <definedName name="Table6" localSheetId="16">#REF!</definedName>
    <definedName name="Table6">#REF!</definedName>
    <definedName name="Table8" localSheetId="5">#REF!</definedName>
    <definedName name="Table9" localSheetId="1">#REF!</definedName>
    <definedName name="Table9" localSheetId="2">#REF!</definedName>
    <definedName name="Table9" localSheetId="3">#REF!</definedName>
    <definedName name="Table9" localSheetId="4">#REF!</definedName>
    <definedName name="Table9" localSheetId="5">#REF!</definedName>
    <definedName name="Table9" localSheetId="6">#REF!</definedName>
    <definedName name="Table9" localSheetId="10">#REF!</definedName>
    <definedName name="Table9" localSheetId="7">#REF!</definedName>
    <definedName name="Table9" localSheetId="8">#REF!</definedName>
    <definedName name="Table9" localSheetId="9">#REF!</definedName>
    <definedName name="Table9" localSheetId="15">#REF!</definedName>
    <definedName name="Table9" localSheetId="11">#REF!</definedName>
    <definedName name="Table9" localSheetId="12">#REF!</definedName>
    <definedName name="Table9" localSheetId="13">#REF!</definedName>
    <definedName name="Table9" localSheetId="14">#REF!</definedName>
    <definedName name="Table9" localSheetId="16">#REF!</definedName>
    <definedName name="Table9">#REF!</definedName>
    <definedName name="Temp" localSheetId="1">'[1]Table 11 Summary Obj'!#REF!</definedName>
    <definedName name="Temp" localSheetId="2">'[1]Table 11 Summary Obj'!#REF!</definedName>
    <definedName name="Temp" localSheetId="3">'[1]Table 11 Summary Obj'!#REF!</definedName>
    <definedName name="Temp" localSheetId="4">'[1]Table 11 Summary Obj'!#REF!</definedName>
    <definedName name="Temp" localSheetId="5">'[1]Table 11 Summary Obj'!#REF!</definedName>
    <definedName name="Temp" localSheetId="6">'[1]Table 11 Summary Obj'!#REF!</definedName>
    <definedName name="Temp" localSheetId="10">'[1]Table 11 Summary Obj'!#REF!</definedName>
    <definedName name="Temp" localSheetId="7">'[1]Table 11 Summary Obj'!#REF!</definedName>
    <definedName name="Temp" localSheetId="8">'[1]Table 11 Summary Obj'!#REF!</definedName>
    <definedName name="Temp" localSheetId="9">'[1]Table 11 Summary Obj'!#REF!</definedName>
    <definedName name="Temp" localSheetId="15">'[1]Table 11 Summary Obj'!#REF!</definedName>
    <definedName name="Temp" localSheetId="11">'[1]Table 11 Summary Obj'!#REF!</definedName>
    <definedName name="Temp" localSheetId="12">'[1]Table 11 Summary Obj'!#REF!</definedName>
    <definedName name="Temp" localSheetId="13">'[1]Table 11 Summary Obj'!#REF!</definedName>
    <definedName name="Temp" localSheetId="14">'[1]Table 11 Summary Obj'!#REF!</definedName>
    <definedName name="Temp" localSheetId="16">'[1]Table 11 Summary Obj'!#REF!</definedName>
    <definedName name="Temp">'[1]Table 11 Summary Obj'!#REF!</definedName>
    <definedName name="UICF_" localSheetId="1">'[3]E5-Athletics Expenditures'!#REF!</definedName>
    <definedName name="UICF_" localSheetId="2">'[4]E5-Athletics Expenditures'!#REF!</definedName>
    <definedName name="UICF_" localSheetId="3">'[5]E5-Athletics Expenditures'!#REF!</definedName>
    <definedName name="UICF_" localSheetId="4">'[6]E5-Athletics Expenditures'!#REF!</definedName>
    <definedName name="UICF_" localSheetId="5">'[7]E5-Athletics Expenditures'!#REF!</definedName>
    <definedName name="UICF_" localSheetId="6">'[8]E5-Athletics Expenditures'!#REF!</definedName>
    <definedName name="UICF_" localSheetId="10">'[9]E5-Athletics Expenditures'!#REF!</definedName>
    <definedName name="UICF_" localSheetId="7">'[10]E5-Athletics Expenditures'!#REF!</definedName>
    <definedName name="UICF_" localSheetId="8">'[11]E5-Athletics Expenditures'!#REF!</definedName>
    <definedName name="UICF_" localSheetId="9">'[12]E5-Athletics Expenditures'!#REF!</definedName>
    <definedName name="UICF_" localSheetId="15">'[13]E5-Athletics Expenditures'!#REF!</definedName>
    <definedName name="UICF_" localSheetId="11">'[14]E5-Athletics Expenditures'!#REF!</definedName>
    <definedName name="UICF_" localSheetId="12">'[15]E5-Athletics Expenditures'!#REF!</definedName>
    <definedName name="UICF_" localSheetId="13">'[16]E5-Athletics Expenditures'!#REF!</definedName>
    <definedName name="UICF_" localSheetId="14">'[17]E5-Athletics Expenditures'!#REF!</definedName>
    <definedName name="UICF_" localSheetId="16">'[18]E5-Athletics Expenditures'!#REF!</definedName>
    <definedName name="UICF_">'[19]E5-Athletics Expenditures'!#REF!</definedName>
    <definedName name="UICM_" localSheetId="1">'[3]E5-Athletics Expenditures'!#REF!</definedName>
    <definedName name="UICM_" localSheetId="2">'[4]E5-Athletics Expenditures'!#REF!</definedName>
    <definedName name="UICM_" localSheetId="3">'[5]E5-Athletics Expenditures'!#REF!</definedName>
    <definedName name="UICM_" localSheetId="4">'[6]E5-Athletics Expenditures'!#REF!</definedName>
    <definedName name="UICM_" localSheetId="5">'[7]E5-Athletics Expenditures'!#REF!</definedName>
    <definedName name="UICM_" localSheetId="6">'[8]E5-Athletics Expenditures'!#REF!</definedName>
    <definedName name="UICM_" localSheetId="10">'[9]E5-Athletics Expenditures'!#REF!</definedName>
    <definedName name="UICM_" localSheetId="7">'[10]E5-Athletics Expenditures'!#REF!</definedName>
    <definedName name="UICM_" localSheetId="8">'[11]E5-Athletics Expenditures'!#REF!</definedName>
    <definedName name="UICM_" localSheetId="9">'[12]E5-Athletics Expenditures'!#REF!</definedName>
    <definedName name="UICM_" localSheetId="15">'[13]E5-Athletics Expenditures'!#REF!</definedName>
    <definedName name="UICM_" localSheetId="11">'[14]E5-Athletics Expenditures'!#REF!</definedName>
    <definedName name="UICM_" localSheetId="12">'[15]E5-Athletics Expenditures'!#REF!</definedName>
    <definedName name="UICM_" localSheetId="13">'[16]E5-Athletics Expenditures'!#REF!</definedName>
    <definedName name="UICM_" localSheetId="14">'[17]E5-Athletics Expenditures'!#REF!</definedName>
    <definedName name="UICM_" localSheetId="16">'[18]E5-Athletics Expenditures'!#REF!</definedName>
    <definedName name="UICM_">'[19]E5-Athletics Expenditures'!#REF!</definedName>
    <definedName name="UISF_" localSheetId="1">'[3]E5-Athletics Expenditures'!#REF!</definedName>
    <definedName name="UISF_" localSheetId="2">'[4]E5-Athletics Expenditures'!#REF!</definedName>
    <definedName name="UISF_" localSheetId="3">'[5]E5-Athletics Expenditures'!#REF!</definedName>
    <definedName name="UISF_" localSheetId="4">'[6]E5-Athletics Expenditures'!#REF!</definedName>
    <definedName name="UISF_" localSheetId="5">'[7]E5-Athletics Expenditures'!#REF!</definedName>
    <definedName name="UISF_" localSheetId="6">'[8]E5-Athletics Expenditures'!#REF!</definedName>
    <definedName name="UISF_" localSheetId="10">'[9]E5-Athletics Expenditures'!#REF!</definedName>
    <definedName name="UISF_" localSheetId="7">'[10]E5-Athletics Expenditures'!#REF!</definedName>
    <definedName name="UISF_" localSheetId="8">'[11]E5-Athletics Expenditures'!#REF!</definedName>
    <definedName name="UISF_" localSheetId="9">'[12]E5-Athletics Expenditures'!#REF!</definedName>
    <definedName name="UISF_" localSheetId="15">'[13]E5-Athletics Expenditures'!#REF!</definedName>
    <definedName name="UISF_" localSheetId="11">'[14]E5-Athletics Expenditures'!#REF!</definedName>
    <definedName name="UISF_" localSheetId="12">'[15]E5-Athletics Expenditures'!#REF!</definedName>
    <definedName name="UISF_" localSheetId="13">'[16]E5-Athletics Expenditures'!#REF!</definedName>
    <definedName name="UISF_" localSheetId="14">'[17]E5-Athletics Expenditures'!#REF!</definedName>
    <definedName name="UISF_" localSheetId="16">'[18]E5-Athletics Expenditures'!#REF!</definedName>
    <definedName name="UISF_">'[19]E5-Athletics Expenditures'!#REF!</definedName>
    <definedName name="UISM_" localSheetId="1">'[3]E5-Athletics Expenditures'!#REF!</definedName>
    <definedName name="UISM_" localSheetId="2">'[4]E5-Athletics Expenditures'!#REF!</definedName>
    <definedName name="UISM_" localSheetId="3">'[5]E5-Athletics Expenditures'!#REF!</definedName>
    <definedName name="UISM_" localSheetId="4">'[6]E5-Athletics Expenditures'!#REF!</definedName>
    <definedName name="UISM_" localSheetId="5">'[7]E5-Athletics Expenditures'!#REF!</definedName>
    <definedName name="UISM_" localSheetId="6">'[8]E5-Athletics Expenditures'!#REF!</definedName>
    <definedName name="UISM_" localSheetId="10">'[9]E5-Athletics Expenditures'!#REF!</definedName>
    <definedName name="UISM_" localSheetId="7">'[10]E5-Athletics Expenditures'!#REF!</definedName>
    <definedName name="UISM_" localSheetId="8">'[11]E5-Athletics Expenditures'!#REF!</definedName>
    <definedName name="UISM_" localSheetId="9">'[12]E5-Athletics Expenditures'!#REF!</definedName>
    <definedName name="UISM_" localSheetId="15">'[13]E5-Athletics Expenditures'!#REF!</definedName>
    <definedName name="UISM_" localSheetId="11">'[14]E5-Athletics Expenditures'!#REF!</definedName>
    <definedName name="UISM_" localSheetId="12">'[15]E5-Athletics Expenditures'!#REF!</definedName>
    <definedName name="UISM_" localSheetId="13">'[16]E5-Athletics Expenditures'!#REF!</definedName>
    <definedName name="UISM_" localSheetId="14">'[17]E5-Athletics Expenditures'!#REF!</definedName>
    <definedName name="UISM_" localSheetId="16">'[18]E5-Athletics Expenditures'!#REF!</definedName>
    <definedName name="UISM_">'[19]E5-Athletics Expenditures'!#REF!</definedName>
    <definedName name="UIUF_" localSheetId="1">'[3]E5-Athletics Expenditures'!#REF!</definedName>
    <definedName name="UIUF_" localSheetId="2">'[4]E5-Athletics Expenditures'!#REF!</definedName>
    <definedName name="UIUF_" localSheetId="3">'[5]E5-Athletics Expenditures'!#REF!</definedName>
    <definedName name="UIUF_" localSheetId="4">'[6]E5-Athletics Expenditures'!#REF!</definedName>
    <definedName name="UIUF_" localSheetId="5">'[7]E5-Athletics Expenditures'!#REF!</definedName>
    <definedName name="UIUF_" localSheetId="6">'[8]E5-Athletics Expenditures'!#REF!</definedName>
    <definedName name="UIUF_" localSheetId="10">'[9]E5-Athletics Expenditures'!#REF!</definedName>
    <definedName name="UIUF_" localSheetId="7">'[10]E5-Athletics Expenditures'!#REF!</definedName>
    <definedName name="UIUF_" localSheetId="8">'[11]E5-Athletics Expenditures'!#REF!</definedName>
    <definedName name="UIUF_" localSheetId="9">'[12]E5-Athletics Expenditures'!#REF!</definedName>
    <definedName name="UIUF_" localSheetId="15">'[13]E5-Athletics Expenditures'!#REF!</definedName>
    <definedName name="UIUF_" localSheetId="11">'[14]E5-Athletics Expenditures'!#REF!</definedName>
    <definedName name="UIUF_" localSheetId="12">'[15]E5-Athletics Expenditures'!#REF!</definedName>
    <definedName name="UIUF_" localSheetId="13">'[16]E5-Athletics Expenditures'!#REF!</definedName>
    <definedName name="UIUF_" localSheetId="14">'[17]E5-Athletics Expenditures'!#REF!</definedName>
    <definedName name="UIUF_" localSheetId="16">'[18]E5-Athletics Expenditures'!#REF!</definedName>
    <definedName name="UIUF_">'[19]E5-Athletics Expenditures'!#REF!</definedName>
    <definedName name="UIUM_" localSheetId="1">'[3]E5-Athletics Expenditures'!#REF!</definedName>
    <definedName name="UIUM_" localSheetId="2">'[4]E5-Athletics Expenditures'!#REF!</definedName>
    <definedName name="UIUM_" localSheetId="3">'[5]E5-Athletics Expenditures'!#REF!</definedName>
    <definedName name="UIUM_" localSheetId="4">'[6]E5-Athletics Expenditures'!#REF!</definedName>
    <definedName name="UIUM_" localSheetId="5">'[7]E5-Athletics Expenditures'!#REF!</definedName>
    <definedName name="UIUM_" localSheetId="6">'[8]E5-Athletics Expenditures'!#REF!</definedName>
    <definedName name="UIUM_" localSheetId="10">'[9]E5-Athletics Expenditures'!#REF!</definedName>
    <definedName name="UIUM_" localSheetId="7">'[10]E5-Athletics Expenditures'!#REF!</definedName>
    <definedName name="UIUM_" localSheetId="8">'[11]E5-Athletics Expenditures'!#REF!</definedName>
    <definedName name="UIUM_" localSheetId="9">'[12]E5-Athletics Expenditures'!#REF!</definedName>
    <definedName name="UIUM_" localSheetId="15">'[13]E5-Athletics Expenditures'!#REF!</definedName>
    <definedName name="UIUM_" localSheetId="11">'[14]E5-Athletics Expenditures'!#REF!</definedName>
    <definedName name="UIUM_" localSheetId="12">'[15]E5-Athletics Expenditures'!#REF!</definedName>
    <definedName name="UIUM_" localSheetId="13">'[16]E5-Athletics Expenditures'!#REF!</definedName>
    <definedName name="UIUM_" localSheetId="14">'[17]E5-Athletics Expenditures'!#REF!</definedName>
    <definedName name="UIUM_" localSheetId="16">'[18]E5-Athletics Expenditures'!#REF!</definedName>
    <definedName name="UIUM_">'[19]E5-Athletics Expenditures'!#REF!</definedName>
    <definedName name="UNIF_" localSheetId="1">'[3]E5-Athletics Expenditures'!#REF!</definedName>
    <definedName name="UNIF_" localSheetId="2">'[4]E5-Athletics Expenditures'!#REF!</definedName>
    <definedName name="UNIF_" localSheetId="3">'[5]E5-Athletics Expenditures'!#REF!</definedName>
    <definedName name="UNIF_" localSheetId="4">'[6]E5-Athletics Expenditures'!#REF!</definedName>
    <definedName name="UNIF_" localSheetId="5">'[7]E5-Athletics Expenditures'!#REF!</definedName>
    <definedName name="UNIF_" localSheetId="6">'[8]E5-Athletics Expenditures'!#REF!</definedName>
    <definedName name="UNIF_" localSheetId="10">'[9]E5-Athletics Expenditures'!#REF!</definedName>
    <definedName name="UNIF_" localSheetId="7">'[10]E5-Athletics Expenditures'!#REF!</definedName>
    <definedName name="UNIF_" localSheetId="8">'[11]E5-Athletics Expenditures'!#REF!</definedName>
    <definedName name="UNIF_" localSheetId="9">'[12]E5-Athletics Expenditures'!#REF!</definedName>
    <definedName name="UNIF_" localSheetId="15">'[13]E5-Athletics Expenditures'!#REF!</definedName>
    <definedName name="UNIF_" localSheetId="11">'[14]E5-Athletics Expenditures'!#REF!</definedName>
    <definedName name="UNIF_" localSheetId="12">'[15]E5-Athletics Expenditures'!#REF!</definedName>
    <definedName name="UNIF_" localSheetId="13">'[16]E5-Athletics Expenditures'!#REF!</definedName>
    <definedName name="UNIF_" localSheetId="14">'[17]E5-Athletics Expenditures'!#REF!</definedName>
    <definedName name="UNIF_" localSheetId="16">'[18]E5-Athletics Expenditures'!#REF!</definedName>
    <definedName name="UNIF_">'[19]E5-Athletics Expenditures'!#REF!</definedName>
    <definedName name="UNIM_" localSheetId="1">'[3]E5-Athletics Expenditures'!#REF!</definedName>
    <definedName name="UNIM_" localSheetId="2">'[4]E5-Athletics Expenditures'!#REF!</definedName>
    <definedName name="UNIM_" localSheetId="3">'[5]E5-Athletics Expenditures'!#REF!</definedName>
    <definedName name="UNIM_" localSheetId="4">'[6]E5-Athletics Expenditures'!#REF!</definedName>
    <definedName name="UNIM_" localSheetId="5">'[7]E5-Athletics Expenditures'!#REF!</definedName>
    <definedName name="UNIM_" localSheetId="6">'[8]E5-Athletics Expenditures'!#REF!</definedName>
    <definedName name="UNIM_" localSheetId="10">'[9]E5-Athletics Expenditures'!#REF!</definedName>
    <definedName name="UNIM_" localSheetId="7">'[10]E5-Athletics Expenditures'!#REF!</definedName>
    <definedName name="UNIM_" localSheetId="8">'[11]E5-Athletics Expenditures'!#REF!</definedName>
    <definedName name="UNIM_" localSheetId="9">'[12]E5-Athletics Expenditures'!#REF!</definedName>
    <definedName name="UNIM_" localSheetId="15">'[13]E5-Athletics Expenditures'!#REF!</definedName>
    <definedName name="UNIM_" localSheetId="11">'[14]E5-Athletics Expenditures'!#REF!</definedName>
    <definedName name="UNIM_" localSheetId="12">'[15]E5-Athletics Expenditures'!#REF!</definedName>
    <definedName name="UNIM_" localSheetId="13">'[16]E5-Athletics Expenditures'!#REF!</definedName>
    <definedName name="UNIM_" localSheetId="14">'[17]E5-Athletics Expenditures'!#REF!</definedName>
    <definedName name="UNIM_" localSheetId="16">'[18]E5-Athletics Expenditures'!#REF!</definedName>
    <definedName name="UNIM_">'[19]E5-Athletics Expenditures'!#REF!</definedName>
    <definedName name="WIUF_" localSheetId="1">'[3]E5-Athletics Expenditures'!#REF!</definedName>
    <definedName name="WIUF_" localSheetId="2">'[4]E5-Athletics Expenditures'!#REF!</definedName>
    <definedName name="WIUF_" localSheetId="3">'[5]E5-Athletics Expenditures'!#REF!</definedName>
    <definedName name="WIUF_" localSheetId="4">'[6]E5-Athletics Expenditures'!#REF!</definedName>
    <definedName name="WIUF_" localSheetId="5">'[7]E5-Athletics Expenditures'!#REF!</definedName>
    <definedName name="WIUF_" localSheetId="6">'[8]E5-Athletics Expenditures'!#REF!</definedName>
    <definedName name="WIUF_" localSheetId="10">'[9]E5-Athletics Expenditures'!#REF!</definedName>
    <definedName name="WIUF_" localSheetId="7">'[10]E5-Athletics Expenditures'!#REF!</definedName>
    <definedName name="WIUF_" localSheetId="8">'[11]E5-Athletics Expenditures'!#REF!</definedName>
    <definedName name="WIUF_" localSheetId="9">'[12]E5-Athletics Expenditures'!#REF!</definedName>
    <definedName name="WIUF_" localSheetId="15">'[13]E5-Athletics Expenditures'!#REF!</definedName>
    <definedName name="WIUF_" localSheetId="11">'[14]E5-Athletics Expenditures'!#REF!</definedName>
    <definedName name="WIUF_" localSheetId="12">'[15]E5-Athletics Expenditures'!#REF!</definedName>
    <definedName name="WIUF_" localSheetId="13">'[16]E5-Athletics Expenditures'!#REF!</definedName>
    <definedName name="WIUF_" localSheetId="14">'[17]E5-Athletics Expenditures'!#REF!</definedName>
    <definedName name="WIUF_" localSheetId="16">'[18]E5-Athletics Expenditures'!#REF!</definedName>
    <definedName name="WIUF_">'[19]E5-Athletics Expenditures'!#REF!</definedName>
    <definedName name="WIUM_" localSheetId="1">'[3]E5-Athletics Expenditures'!#REF!</definedName>
    <definedName name="WIUM_" localSheetId="2">'[4]E5-Athletics Expenditures'!#REF!</definedName>
    <definedName name="WIUM_" localSheetId="3">'[5]E5-Athletics Expenditures'!#REF!</definedName>
    <definedName name="WIUM_" localSheetId="4">'[6]E5-Athletics Expenditures'!#REF!</definedName>
    <definedName name="WIUM_" localSheetId="5">'[7]E5-Athletics Expenditures'!#REF!</definedName>
    <definedName name="WIUM_" localSheetId="6">'[8]E5-Athletics Expenditures'!#REF!</definedName>
    <definedName name="WIUM_" localSheetId="10">'[9]E5-Athletics Expenditures'!#REF!</definedName>
    <definedName name="WIUM_" localSheetId="7">'[10]E5-Athletics Expenditures'!#REF!</definedName>
    <definedName name="WIUM_" localSheetId="8">'[11]E5-Athletics Expenditures'!#REF!</definedName>
    <definedName name="WIUM_" localSheetId="9">'[12]E5-Athletics Expenditures'!#REF!</definedName>
    <definedName name="WIUM_" localSheetId="15">'[13]E5-Athletics Expenditures'!#REF!</definedName>
    <definedName name="WIUM_" localSheetId="11">'[14]E5-Athletics Expenditures'!#REF!</definedName>
    <definedName name="WIUM_" localSheetId="12">'[15]E5-Athletics Expenditures'!#REF!</definedName>
    <definedName name="WIUM_" localSheetId="13">'[16]E5-Athletics Expenditures'!#REF!</definedName>
    <definedName name="WIUM_" localSheetId="14">'[17]E5-Athletics Expenditures'!#REF!</definedName>
    <definedName name="WIUM_" localSheetId="16">'[18]E5-Athletics Expenditures'!#REF!</definedName>
    <definedName name="WIUM_">'[19]E5-Athletics Expenditures'!#REF!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2" i="1" l="1"/>
  <c r="J361" i="1"/>
  <c r="J279" i="1"/>
  <c r="J278" i="1"/>
  <c r="J235" i="1"/>
  <c r="J234" i="1"/>
  <c r="J213" i="1"/>
  <c r="J212" i="1"/>
  <c r="J191" i="1"/>
  <c r="J190" i="1"/>
  <c r="J169" i="1"/>
  <c r="J168" i="1"/>
  <c r="J147" i="1"/>
  <c r="J146" i="1"/>
  <c r="J125" i="1"/>
  <c r="J124" i="1"/>
  <c r="J103" i="1"/>
  <c r="J102" i="1"/>
  <c r="J81" i="1"/>
  <c r="J80" i="1"/>
  <c r="J59" i="1"/>
  <c r="J58" i="1"/>
  <c r="J36" i="1"/>
  <c r="J35" i="1"/>
  <c r="J14" i="1"/>
  <c r="J13" i="1"/>
  <c r="B172" i="1"/>
  <c r="B171" i="1"/>
  <c r="B170" i="1"/>
  <c r="B169" i="1"/>
  <c r="B168" i="1"/>
  <c r="B167" i="1"/>
  <c r="B166" i="1"/>
  <c r="B165" i="1"/>
  <c r="B164" i="1"/>
  <c r="B163" i="1"/>
  <c r="B162" i="1"/>
  <c r="B173" i="1"/>
  <c r="G40" i="2"/>
  <c r="G39" i="2"/>
  <c r="G38" i="2"/>
  <c r="F38" i="2"/>
  <c r="E38" i="2"/>
  <c r="D38" i="2"/>
  <c r="C38" i="2"/>
  <c r="G37" i="2"/>
  <c r="G36" i="2"/>
  <c r="G35" i="2"/>
  <c r="F35" i="2"/>
  <c r="E35" i="2"/>
  <c r="D35" i="2"/>
  <c r="C35" i="2"/>
  <c r="G34" i="2"/>
  <c r="G33" i="2"/>
  <c r="G32" i="2"/>
  <c r="F32" i="2"/>
  <c r="E32" i="2"/>
  <c r="D32" i="2"/>
  <c r="C32" i="2"/>
  <c r="G31" i="2"/>
  <c r="G30" i="2"/>
  <c r="G29" i="2"/>
  <c r="F29" i="2"/>
  <c r="E29" i="2"/>
  <c r="D29" i="2"/>
  <c r="C29" i="2"/>
  <c r="G28" i="2"/>
  <c r="G27" i="2"/>
  <c r="G26" i="2"/>
  <c r="F26" i="2"/>
  <c r="E26" i="2"/>
  <c r="D26" i="2"/>
  <c r="C26" i="2"/>
  <c r="G25" i="2"/>
  <c r="G24" i="2"/>
  <c r="G23" i="2"/>
  <c r="F23" i="2"/>
  <c r="E23" i="2"/>
  <c r="D23" i="2"/>
  <c r="C23" i="2"/>
  <c r="G22" i="2"/>
  <c r="G21" i="2"/>
  <c r="G20" i="2"/>
  <c r="F20" i="2"/>
  <c r="E20" i="2"/>
  <c r="D20" i="2"/>
  <c r="C20" i="2"/>
  <c r="G19" i="2"/>
  <c r="G18" i="2"/>
  <c r="G17" i="2"/>
  <c r="F17" i="2"/>
  <c r="E17" i="2"/>
  <c r="D17" i="2"/>
  <c r="C17" i="2"/>
  <c r="G16" i="2"/>
  <c r="G15" i="2"/>
  <c r="G14" i="2"/>
  <c r="F14" i="2"/>
  <c r="E14" i="2"/>
  <c r="D14" i="2"/>
  <c r="C14" i="2"/>
  <c r="C13" i="2"/>
  <c r="D13" i="2"/>
  <c r="E13" i="2"/>
  <c r="F13" i="2"/>
  <c r="G13" i="2"/>
  <c r="C12" i="2"/>
  <c r="D12" i="2"/>
  <c r="E12" i="2"/>
  <c r="F12" i="2"/>
  <c r="G12" i="2"/>
  <c r="G11" i="2"/>
  <c r="F11" i="2"/>
  <c r="E11" i="2"/>
  <c r="D11" i="2"/>
  <c r="C11" i="2"/>
  <c r="C10" i="2"/>
  <c r="D10" i="2"/>
  <c r="D30" i="1"/>
  <c r="E10" i="2"/>
  <c r="A5" i="17"/>
  <c r="A5" i="15"/>
  <c r="A5" i="14"/>
  <c r="A5" i="13"/>
  <c r="A5" i="12"/>
  <c r="A5" i="16"/>
  <c r="A5" i="11"/>
  <c r="A5" i="10"/>
  <c r="A5" i="9"/>
  <c r="A5" i="8"/>
  <c r="A5" i="7"/>
  <c r="A5" i="6"/>
  <c r="A5" i="5"/>
  <c r="A5" i="4"/>
  <c r="A5" i="3"/>
  <c r="D26" i="1"/>
  <c r="A350" i="1"/>
  <c r="A335" i="1"/>
  <c r="A320" i="1"/>
  <c r="A305" i="1"/>
  <c r="A290" i="1"/>
  <c r="A267" i="1"/>
  <c r="A245" i="1"/>
  <c r="A223" i="1"/>
  <c r="A201" i="1"/>
  <c r="A179" i="1"/>
  <c r="A157" i="1"/>
  <c r="A135" i="1"/>
  <c r="A113" i="1"/>
  <c r="A91" i="1"/>
  <c r="A69" i="1"/>
  <c r="A47" i="1"/>
  <c r="A24" i="1"/>
  <c r="D352" i="1"/>
  <c r="B352" i="1"/>
  <c r="D337" i="1"/>
  <c r="B337" i="1"/>
  <c r="D322" i="1"/>
  <c r="B322" i="1"/>
  <c r="D307" i="1"/>
  <c r="B307" i="1"/>
  <c r="D292" i="1"/>
  <c r="B292" i="1"/>
  <c r="D269" i="1"/>
  <c r="B269" i="1"/>
  <c r="D247" i="1"/>
  <c r="B247" i="1"/>
  <c r="D225" i="1"/>
  <c r="B225" i="1"/>
  <c r="D203" i="1"/>
  <c r="B203" i="1"/>
  <c r="D181" i="1"/>
  <c r="B181" i="1"/>
  <c r="D159" i="1"/>
  <c r="B159" i="1"/>
  <c r="D137" i="1"/>
  <c r="B137" i="1"/>
  <c r="D115" i="1"/>
  <c r="B115" i="1"/>
  <c r="D93" i="1"/>
  <c r="B93" i="1"/>
  <c r="D71" i="1"/>
  <c r="B71" i="1"/>
  <c r="D49" i="1"/>
  <c r="B49" i="1"/>
  <c r="B26" i="1"/>
  <c r="H250" i="1"/>
  <c r="H228" i="1"/>
  <c r="H206" i="1"/>
  <c r="H184" i="1"/>
  <c r="D162" i="1"/>
  <c r="B7" i="1"/>
  <c r="B18" i="1"/>
  <c r="H340" i="1"/>
  <c r="H325" i="1"/>
  <c r="H310" i="1"/>
  <c r="H295" i="1"/>
  <c r="H272" i="1"/>
  <c r="D7" i="1"/>
  <c r="H7" i="1"/>
  <c r="B17" i="1"/>
  <c r="B16" i="1"/>
  <c r="B15" i="1"/>
  <c r="B14" i="1"/>
  <c r="B13" i="1"/>
  <c r="B12" i="1"/>
  <c r="B11" i="1"/>
  <c r="B10" i="1"/>
  <c r="B8" i="1"/>
  <c r="B9" i="1"/>
  <c r="H355" i="1"/>
  <c r="F365" i="1"/>
  <c r="D365" i="1"/>
  <c r="F364" i="1"/>
  <c r="D364" i="1"/>
  <c r="F363" i="1"/>
  <c r="D363" i="1"/>
  <c r="F362" i="1"/>
  <c r="D362" i="1"/>
  <c r="F361" i="1"/>
  <c r="D361" i="1"/>
  <c r="F360" i="1"/>
  <c r="D360" i="1"/>
  <c r="F359" i="1"/>
  <c r="D359" i="1"/>
  <c r="F358" i="1"/>
  <c r="D358" i="1"/>
  <c r="D356" i="1"/>
  <c r="H356" i="1"/>
  <c r="F282" i="1"/>
  <c r="D282" i="1"/>
  <c r="F281" i="1"/>
  <c r="D281" i="1"/>
  <c r="F280" i="1"/>
  <c r="D280" i="1"/>
  <c r="F279" i="1"/>
  <c r="D279" i="1"/>
  <c r="F278" i="1"/>
  <c r="D278" i="1"/>
  <c r="F277" i="1"/>
  <c r="D277" i="1"/>
  <c r="F276" i="1"/>
  <c r="D276" i="1"/>
  <c r="F275" i="1"/>
  <c r="F274" i="1"/>
  <c r="D275" i="1"/>
  <c r="A2" i="17"/>
  <c r="D273" i="1"/>
  <c r="H273" i="1"/>
  <c r="A2" i="16"/>
  <c r="D341" i="1"/>
  <c r="H341" i="1"/>
  <c r="A2" i="15"/>
  <c r="A2" i="14"/>
  <c r="D326" i="1"/>
  <c r="H326" i="1"/>
  <c r="D311" i="1"/>
  <c r="H311" i="1"/>
  <c r="A2" i="13"/>
  <c r="D296" i="1"/>
  <c r="H296" i="1"/>
  <c r="A2" i="12"/>
  <c r="F260" i="1"/>
  <c r="D260" i="1"/>
  <c r="F259" i="1"/>
  <c r="D259" i="1"/>
  <c r="F258" i="1"/>
  <c r="D258" i="1"/>
  <c r="F257" i="1"/>
  <c r="D257" i="1"/>
  <c r="F256" i="1"/>
  <c r="D256" i="1"/>
  <c r="F255" i="1"/>
  <c r="D255" i="1"/>
  <c r="F254" i="1"/>
  <c r="D254" i="1"/>
  <c r="F253" i="1"/>
  <c r="D253" i="1"/>
  <c r="D251" i="1"/>
  <c r="A2" i="11"/>
  <c r="F238" i="1"/>
  <c r="D238" i="1"/>
  <c r="F237" i="1"/>
  <c r="D237" i="1"/>
  <c r="F236" i="1"/>
  <c r="D236" i="1"/>
  <c r="F235" i="1"/>
  <c r="D235" i="1"/>
  <c r="F234" i="1"/>
  <c r="D234" i="1"/>
  <c r="F233" i="1"/>
  <c r="D233" i="1"/>
  <c r="F232" i="1"/>
  <c r="D232" i="1"/>
  <c r="F231" i="1"/>
  <c r="D231" i="1"/>
  <c r="D229" i="1"/>
  <c r="A2" i="10"/>
  <c r="F216" i="1"/>
  <c r="D216" i="1"/>
  <c r="F215" i="1"/>
  <c r="D215" i="1"/>
  <c r="F214" i="1"/>
  <c r="D214" i="1"/>
  <c r="F213" i="1"/>
  <c r="D213" i="1"/>
  <c r="F212" i="1"/>
  <c r="D212" i="1"/>
  <c r="F211" i="1"/>
  <c r="D211" i="1"/>
  <c r="F210" i="1"/>
  <c r="D210" i="1"/>
  <c r="F209" i="1"/>
  <c r="D209" i="1"/>
  <c r="D207" i="1"/>
  <c r="A2" i="9"/>
  <c r="F194" i="1"/>
  <c r="D194" i="1"/>
  <c r="F193" i="1"/>
  <c r="D193" i="1"/>
  <c r="F192" i="1"/>
  <c r="D192" i="1"/>
  <c r="F191" i="1"/>
  <c r="D191" i="1"/>
  <c r="F190" i="1"/>
  <c r="D190" i="1"/>
  <c r="F189" i="1"/>
  <c r="D189" i="1"/>
  <c r="F188" i="1"/>
  <c r="D188" i="1"/>
  <c r="F187" i="1"/>
  <c r="D187" i="1"/>
  <c r="D185" i="1"/>
  <c r="A2" i="8"/>
  <c r="F172" i="1"/>
  <c r="F171" i="1"/>
  <c r="F170" i="1"/>
  <c r="F169" i="1"/>
  <c r="F168" i="1"/>
  <c r="F167" i="1"/>
  <c r="F166" i="1"/>
  <c r="F165" i="1"/>
  <c r="F163" i="1"/>
  <c r="F162" i="1"/>
  <c r="H162" i="1"/>
  <c r="D172" i="1"/>
  <c r="D171" i="1"/>
  <c r="D170" i="1"/>
  <c r="D169" i="1"/>
  <c r="D168" i="1"/>
  <c r="D167" i="1"/>
  <c r="D166" i="1"/>
  <c r="D165" i="1"/>
  <c r="D163" i="1"/>
  <c r="F150" i="1"/>
  <c r="F149" i="1"/>
  <c r="D149" i="1"/>
  <c r="F148" i="1"/>
  <c r="D148" i="1"/>
  <c r="F147" i="1"/>
  <c r="D147" i="1"/>
  <c r="F146" i="1"/>
  <c r="D146" i="1"/>
  <c r="F145" i="1"/>
  <c r="D145" i="1"/>
  <c r="F144" i="1"/>
  <c r="D144" i="1"/>
  <c r="F143" i="1"/>
  <c r="D143" i="1"/>
  <c r="A2" i="7"/>
  <c r="D141" i="1"/>
  <c r="F128" i="1"/>
  <c r="D128" i="1"/>
  <c r="F127" i="1"/>
  <c r="D127" i="1"/>
  <c r="F126" i="1"/>
  <c r="D126" i="1"/>
  <c r="F125" i="1"/>
  <c r="D125" i="1"/>
  <c r="F124" i="1"/>
  <c r="D124" i="1"/>
  <c r="F123" i="1"/>
  <c r="D123" i="1"/>
  <c r="F122" i="1"/>
  <c r="D122" i="1"/>
  <c r="F121" i="1"/>
  <c r="D121" i="1"/>
  <c r="D119" i="1"/>
  <c r="A2" i="6"/>
  <c r="F106" i="1"/>
  <c r="F17" i="1" s="1"/>
  <c r="D106" i="1"/>
  <c r="D17" i="1" s="1"/>
  <c r="F105" i="1"/>
  <c r="F16" i="1" s="1"/>
  <c r="D105" i="1"/>
  <c r="H105" i="1" s="1"/>
  <c r="F104" i="1"/>
  <c r="F15" i="1" s="1"/>
  <c r="D104" i="1"/>
  <c r="D15" i="1" s="1"/>
  <c r="F103" i="1"/>
  <c r="F14" i="1" s="1"/>
  <c r="D103" i="1"/>
  <c r="H103" i="1" s="1"/>
  <c r="F102" i="1"/>
  <c r="F13" i="1" s="1"/>
  <c r="D102" i="1"/>
  <c r="D13" i="1" s="1"/>
  <c r="F101" i="1"/>
  <c r="D101" i="1"/>
  <c r="H101" i="1" s="1"/>
  <c r="F100" i="1"/>
  <c r="H100" i="1" s="1"/>
  <c r="D100" i="1"/>
  <c r="D11" i="1" s="1"/>
  <c r="F99" i="1"/>
  <c r="F10" i="1" s="1"/>
  <c r="D99" i="1"/>
  <c r="H99" i="1" s="1"/>
  <c r="D97" i="1"/>
  <c r="H97" i="1" s="1"/>
  <c r="A2" i="5"/>
  <c r="F8" i="1"/>
  <c r="F7" i="1"/>
  <c r="F84" i="1"/>
  <c r="D84" i="1"/>
  <c r="F83" i="1"/>
  <c r="D83" i="1"/>
  <c r="F82" i="1"/>
  <c r="D82" i="1"/>
  <c r="F81" i="1"/>
  <c r="D81" i="1"/>
  <c r="F80" i="1"/>
  <c r="D80" i="1"/>
  <c r="F79" i="1"/>
  <c r="D79" i="1"/>
  <c r="F78" i="1"/>
  <c r="D78" i="1"/>
  <c r="F77" i="1"/>
  <c r="D77" i="1"/>
  <c r="D75" i="1"/>
  <c r="A2" i="4"/>
  <c r="F62" i="1"/>
  <c r="D62" i="1"/>
  <c r="F61" i="1"/>
  <c r="D61" i="1"/>
  <c r="F60" i="1"/>
  <c r="D60" i="1"/>
  <c r="F59" i="1"/>
  <c r="D59" i="1"/>
  <c r="F58" i="1"/>
  <c r="D58" i="1"/>
  <c r="F57" i="1"/>
  <c r="D57" i="1"/>
  <c r="F56" i="1"/>
  <c r="D56" i="1"/>
  <c r="F55" i="1"/>
  <c r="D55" i="1"/>
  <c r="D53" i="1"/>
  <c r="A2" i="3"/>
  <c r="F39" i="1"/>
  <c r="D39" i="1"/>
  <c r="D38" i="1"/>
  <c r="D16" i="1"/>
  <c r="F38" i="1"/>
  <c r="F37" i="1"/>
  <c r="D37" i="1"/>
  <c r="F36" i="1"/>
  <c r="D36" i="1"/>
  <c r="F35" i="1"/>
  <c r="D35" i="1"/>
  <c r="F32" i="1"/>
  <c r="F33" i="1"/>
  <c r="F34" i="1"/>
  <c r="F12" i="1"/>
  <c r="D34" i="1"/>
  <c r="D33" i="1"/>
  <c r="D32" i="1"/>
  <c r="A2" i="2"/>
  <c r="H365" i="1"/>
  <c r="H364" i="1"/>
  <c r="H363" i="1"/>
  <c r="H362" i="1"/>
  <c r="H361" i="1"/>
  <c r="H360" i="1"/>
  <c r="H359" i="1"/>
  <c r="H358" i="1"/>
  <c r="F357" i="1"/>
  <c r="D357" i="1"/>
  <c r="D366" i="1"/>
  <c r="E357" i="1"/>
  <c r="F328" i="1"/>
  <c r="D328" i="1"/>
  <c r="E326" i="1"/>
  <c r="B328" i="1"/>
  <c r="C325" i="1"/>
  <c r="F313" i="1"/>
  <c r="D313" i="1"/>
  <c r="H313" i="1"/>
  <c r="B313" i="1"/>
  <c r="C313" i="1"/>
  <c r="F298" i="1"/>
  <c r="B298" i="1"/>
  <c r="C295" i="1"/>
  <c r="F343" i="1"/>
  <c r="D343" i="1"/>
  <c r="E340" i="1"/>
  <c r="E343" i="1"/>
  <c r="B343" i="1"/>
  <c r="C343" i="1"/>
  <c r="H281" i="1"/>
  <c r="H280" i="1"/>
  <c r="H279" i="1"/>
  <c r="H277" i="1"/>
  <c r="H276" i="1"/>
  <c r="H275" i="1"/>
  <c r="D274" i="1"/>
  <c r="H260" i="1"/>
  <c r="H259" i="1"/>
  <c r="H258" i="1"/>
  <c r="H257" i="1"/>
  <c r="H256" i="1"/>
  <c r="H255" i="1"/>
  <c r="H254" i="1"/>
  <c r="H253" i="1"/>
  <c r="F252" i="1"/>
  <c r="D252" i="1"/>
  <c r="B261" i="1"/>
  <c r="C250" i="1"/>
  <c r="H251" i="1"/>
  <c r="H238" i="1"/>
  <c r="H237" i="1"/>
  <c r="H236" i="1"/>
  <c r="H235" i="1"/>
  <c r="H234" i="1"/>
  <c r="H233" i="1"/>
  <c r="H232" i="1"/>
  <c r="H231" i="1"/>
  <c r="F230" i="1"/>
  <c r="D230" i="1"/>
  <c r="H229" i="1"/>
  <c r="H216" i="1"/>
  <c r="H215" i="1"/>
  <c r="H214" i="1"/>
  <c r="H213" i="1"/>
  <c r="H212" i="1"/>
  <c r="H211" i="1"/>
  <c r="H210" i="1"/>
  <c r="H209" i="1"/>
  <c r="F208" i="1"/>
  <c r="D208" i="1"/>
  <c r="D217" i="1"/>
  <c r="E216" i="1"/>
  <c r="B217" i="1"/>
  <c r="C207" i="1"/>
  <c r="H207" i="1"/>
  <c r="H194" i="1"/>
  <c r="H193" i="1"/>
  <c r="H192" i="1"/>
  <c r="H170" i="1"/>
  <c r="H191" i="1"/>
  <c r="H190" i="1"/>
  <c r="H189" i="1"/>
  <c r="H188" i="1"/>
  <c r="H166" i="1"/>
  <c r="H187" i="1"/>
  <c r="F186" i="1"/>
  <c r="F195" i="1"/>
  <c r="D186" i="1"/>
  <c r="B195" i="1"/>
  <c r="H185" i="1"/>
  <c r="F164" i="1"/>
  <c r="F173" i="1"/>
  <c r="G162" i="1"/>
  <c r="D164" i="1"/>
  <c r="D173" i="1"/>
  <c r="E170" i="1"/>
  <c r="H150" i="1"/>
  <c r="H149" i="1"/>
  <c r="H148" i="1"/>
  <c r="H147" i="1"/>
  <c r="H146" i="1"/>
  <c r="H145" i="1"/>
  <c r="H144" i="1"/>
  <c r="H143" i="1"/>
  <c r="F142" i="1"/>
  <c r="F151" i="1"/>
  <c r="D142" i="1"/>
  <c r="B151" i="1"/>
  <c r="H141" i="1"/>
  <c r="H140" i="1"/>
  <c r="H128" i="1"/>
  <c r="H127" i="1"/>
  <c r="H126" i="1"/>
  <c r="H125" i="1"/>
  <c r="H124" i="1"/>
  <c r="H123" i="1"/>
  <c r="H122" i="1"/>
  <c r="H121" i="1"/>
  <c r="F120" i="1"/>
  <c r="F129" i="1"/>
  <c r="G129" i="1"/>
  <c r="D120" i="1"/>
  <c r="B129" i="1"/>
  <c r="C126" i="1"/>
  <c r="H119" i="1"/>
  <c r="H118" i="1"/>
  <c r="B107" i="1"/>
  <c r="H96" i="1"/>
  <c r="H84" i="1"/>
  <c r="H83" i="1"/>
  <c r="H82" i="1"/>
  <c r="H81" i="1"/>
  <c r="H80" i="1"/>
  <c r="H79" i="1"/>
  <c r="H78" i="1"/>
  <c r="H77" i="1"/>
  <c r="F76" i="1"/>
  <c r="F85" i="1"/>
  <c r="D76" i="1"/>
  <c r="D85" i="1"/>
  <c r="E80" i="1"/>
  <c r="E84" i="1"/>
  <c r="B85" i="1"/>
  <c r="H75" i="1"/>
  <c r="H74" i="1"/>
  <c r="H62" i="1"/>
  <c r="H61" i="1"/>
  <c r="H60" i="1"/>
  <c r="H59" i="1"/>
  <c r="H58" i="1"/>
  <c r="H57" i="1"/>
  <c r="H56" i="1"/>
  <c r="H55" i="1"/>
  <c r="F54" i="1"/>
  <c r="D54" i="1"/>
  <c r="D63" i="1"/>
  <c r="E59" i="1"/>
  <c r="B63" i="1"/>
  <c r="H53" i="1"/>
  <c r="H52" i="1"/>
  <c r="H39" i="1"/>
  <c r="H38" i="1"/>
  <c r="H37" i="1"/>
  <c r="H36" i="1"/>
  <c r="H35" i="1"/>
  <c r="H34" i="1"/>
  <c r="H33" i="1"/>
  <c r="H32" i="1"/>
  <c r="F31" i="1"/>
  <c r="F40" i="1"/>
  <c r="D31" i="1"/>
  <c r="B40" i="1"/>
  <c r="H29" i="1"/>
  <c r="H163" i="1"/>
  <c r="H165" i="1"/>
  <c r="H169" i="1"/>
  <c r="H168" i="1"/>
  <c r="H172" i="1"/>
  <c r="H167" i="1"/>
  <c r="H171" i="1"/>
  <c r="C193" i="1"/>
  <c r="C118" i="1"/>
  <c r="G343" i="1"/>
  <c r="G341" i="1"/>
  <c r="G340" i="1"/>
  <c r="E341" i="1"/>
  <c r="G328" i="1"/>
  <c r="G326" i="1"/>
  <c r="G325" i="1"/>
  <c r="G311" i="1"/>
  <c r="G310" i="1"/>
  <c r="G313" i="1"/>
  <c r="G296" i="1"/>
  <c r="G295" i="1"/>
  <c r="G298" i="1"/>
  <c r="C119" i="1"/>
  <c r="C129" i="1"/>
  <c r="E325" i="1"/>
  <c r="E328" i="1"/>
  <c r="C209" i="1"/>
  <c r="C212" i="1"/>
  <c r="C96" i="1"/>
  <c r="C103" i="1"/>
  <c r="C101" i="1"/>
  <c r="C99" i="1"/>
  <c r="C105" i="1"/>
  <c r="C102" i="1"/>
  <c r="C184" i="1"/>
  <c r="C252" i="1"/>
  <c r="C254" i="1"/>
  <c r="C259" i="1"/>
  <c r="C340" i="1"/>
  <c r="C341" i="1"/>
  <c r="C298" i="1"/>
  <c r="C122" i="1"/>
  <c r="C128" i="1"/>
  <c r="C213" i="1"/>
  <c r="C216" i="1"/>
  <c r="C310" i="1"/>
  <c r="C311" i="1"/>
  <c r="C328" i="1"/>
  <c r="C255" i="1"/>
  <c r="C258" i="1"/>
  <c r="F261" i="1"/>
  <c r="G252" i="1"/>
  <c r="H252" i="1"/>
  <c r="E162" i="1"/>
  <c r="E215" i="1"/>
  <c r="E211" i="1"/>
  <c r="E206" i="1"/>
  <c r="E217" i="1"/>
  <c r="E207" i="1"/>
  <c r="E208" i="1"/>
  <c r="E212" i="1"/>
  <c r="H186" i="1"/>
  <c r="G194" i="1"/>
  <c r="G186" i="1"/>
  <c r="G195" i="1"/>
  <c r="G190" i="1"/>
  <c r="G187" i="1"/>
  <c r="G185" i="1"/>
  <c r="G191" i="1"/>
  <c r="H142" i="1"/>
  <c r="H120" i="1"/>
  <c r="G75" i="1"/>
  <c r="G76" i="1"/>
  <c r="G74" i="1"/>
  <c r="E61" i="1"/>
  <c r="E58" i="1"/>
  <c r="E60" i="1"/>
  <c r="F63" i="1"/>
  <c r="H63" i="1"/>
  <c r="I57" i="1"/>
  <c r="H54" i="1"/>
  <c r="E53" i="1"/>
  <c r="E164" i="1"/>
  <c r="E166" i="1"/>
  <c r="E171" i="1"/>
  <c r="E167" i="1"/>
  <c r="E56" i="1"/>
  <c r="H31" i="1"/>
  <c r="G38" i="1"/>
  <c r="G34" i="1"/>
  <c r="G29" i="1"/>
  <c r="G36" i="1"/>
  <c r="G32" i="1"/>
  <c r="G40" i="1"/>
  <c r="G30" i="1"/>
  <c r="G37" i="1"/>
  <c r="G33" i="1"/>
  <c r="G39" i="1"/>
  <c r="G35" i="1"/>
  <c r="G31" i="1"/>
  <c r="G151" i="1"/>
  <c r="G150" i="1"/>
  <c r="G146" i="1"/>
  <c r="G147" i="1"/>
  <c r="G143" i="1"/>
  <c r="G149" i="1"/>
  <c r="G142" i="1"/>
  <c r="G148" i="1"/>
  <c r="G144" i="1"/>
  <c r="G141" i="1"/>
  <c r="G140" i="1"/>
  <c r="G145" i="1"/>
  <c r="C36" i="1"/>
  <c r="C32" i="1"/>
  <c r="C37" i="1"/>
  <c r="C39" i="1"/>
  <c r="C35" i="1"/>
  <c r="C30" i="1"/>
  <c r="C34" i="1"/>
  <c r="C38" i="1"/>
  <c r="C29" i="1"/>
  <c r="C40" i="1"/>
  <c r="C33" i="1"/>
  <c r="C31" i="1"/>
  <c r="C62" i="1"/>
  <c r="C58" i="1"/>
  <c r="C63" i="1"/>
  <c r="C61" i="1"/>
  <c r="C60" i="1"/>
  <c r="C57" i="1"/>
  <c r="C56" i="1"/>
  <c r="C53" i="1"/>
  <c r="C59" i="1"/>
  <c r="C55" i="1"/>
  <c r="C52" i="1"/>
  <c r="C149" i="1"/>
  <c r="C151" i="1"/>
  <c r="C148" i="1"/>
  <c r="C144" i="1"/>
  <c r="C145" i="1"/>
  <c r="C141" i="1"/>
  <c r="C146" i="1"/>
  <c r="C150" i="1"/>
  <c r="C147" i="1"/>
  <c r="C143" i="1"/>
  <c r="C140" i="1"/>
  <c r="C83" i="1"/>
  <c r="C79" i="1"/>
  <c r="C74" i="1"/>
  <c r="C85" i="1"/>
  <c r="C76" i="1"/>
  <c r="C82" i="1"/>
  <c r="C81" i="1"/>
  <c r="C78" i="1"/>
  <c r="C77" i="1"/>
  <c r="C75" i="1"/>
  <c r="C84" i="1"/>
  <c r="C80" i="1"/>
  <c r="E63" i="1"/>
  <c r="E57" i="1"/>
  <c r="C54" i="1"/>
  <c r="C106" i="1"/>
  <c r="C125" i="1"/>
  <c r="C121" i="1"/>
  <c r="G127" i="1"/>
  <c r="G123" i="1"/>
  <c r="G118" i="1"/>
  <c r="C123" i="1"/>
  <c r="C124" i="1"/>
  <c r="C127" i="1"/>
  <c r="C142" i="1"/>
  <c r="G173" i="1"/>
  <c r="G172" i="1"/>
  <c r="G168" i="1"/>
  <c r="G164" i="1"/>
  <c r="G163" i="1"/>
  <c r="G171" i="1"/>
  <c r="G167" i="1"/>
  <c r="G170" i="1"/>
  <c r="G166" i="1"/>
  <c r="G169" i="1"/>
  <c r="G81" i="1"/>
  <c r="G77" i="1"/>
  <c r="E54" i="1"/>
  <c r="E76" i="1"/>
  <c r="E79" i="1"/>
  <c r="G85" i="1"/>
  <c r="G119" i="1"/>
  <c r="C120" i="1"/>
  <c r="G120" i="1"/>
  <c r="G121" i="1"/>
  <c r="G122" i="1"/>
  <c r="G124" i="1"/>
  <c r="G125" i="1"/>
  <c r="G126" i="1"/>
  <c r="G128" i="1"/>
  <c r="D129" i="1"/>
  <c r="E124" i="1"/>
  <c r="D151" i="1"/>
  <c r="E147" i="1"/>
  <c r="E142" i="1"/>
  <c r="C192" i="1"/>
  <c r="C188" i="1"/>
  <c r="C186" i="1"/>
  <c r="C195" i="1"/>
  <c r="C191" i="1"/>
  <c r="C187" i="1"/>
  <c r="C194" i="1"/>
  <c r="C190" i="1"/>
  <c r="C185" i="1"/>
  <c r="C189" i="1"/>
  <c r="E82" i="1"/>
  <c r="C107" i="1"/>
  <c r="C104" i="1"/>
  <c r="C100" i="1"/>
  <c r="E52" i="1"/>
  <c r="E55" i="1"/>
  <c r="E62" i="1"/>
  <c r="E74" i="1"/>
  <c r="G78" i="1"/>
  <c r="G79" i="1"/>
  <c r="G80" i="1"/>
  <c r="G82" i="1"/>
  <c r="G83" i="1"/>
  <c r="G84" i="1"/>
  <c r="C97" i="1"/>
  <c r="C98" i="1"/>
  <c r="G165" i="1"/>
  <c r="H76" i="1"/>
  <c r="E169" i="1"/>
  <c r="E165" i="1"/>
  <c r="E172" i="1"/>
  <c r="E168" i="1"/>
  <c r="E163" i="1"/>
  <c r="E173" i="1"/>
  <c r="D195" i="1"/>
  <c r="E186" i="1"/>
  <c r="H230" i="1"/>
  <c r="D239" i="1"/>
  <c r="E230" i="1"/>
  <c r="B283" i="1"/>
  <c r="C274" i="1"/>
  <c r="G188" i="1"/>
  <c r="G192" i="1"/>
  <c r="F217" i="1"/>
  <c r="C261" i="1"/>
  <c r="H328" i="1"/>
  <c r="F329" i="1"/>
  <c r="F366" i="1"/>
  <c r="G184" i="1"/>
  <c r="G189" i="1"/>
  <c r="G193" i="1"/>
  <c r="C208" i="1"/>
  <c r="D261" i="1"/>
  <c r="H343" i="1"/>
  <c r="I343" i="1"/>
  <c r="E214" i="1"/>
  <c r="E210" i="1"/>
  <c r="E213" i="1"/>
  <c r="E209" i="1"/>
  <c r="C215" i="1"/>
  <c r="C211" i="1"/>
  <c r="C206" i="1"/>
  <c r="C217" i="1"/>
  <c r="C214" i="1"/>
  <c r="C210" i="1"/>
  <c r="C257" i="1"/>
  <c r="C253" i="1"/>
  <c r="C260" i="1"/>
  <c r="C256" i="1"/>
  <c r="C251" i="1"/>
  <c r="C296" i="1"/>
  <c r="C326" i="1"/>
  <c r="E359" i="1"/>
  <c r="B366" i="1"/>
  <c r="C357" i="1"/>
  <c r="B239" i="1"/>
  <c r="C230" i="1"/>
  <c r="F239" i="1"/>
  <c r="G230" i="1"/>
  <c r="H208" i="1"/>
  <c r="H357" i="1"/>
  <c r="H164" i="1"/>
  <c r="C164" i="1"/>
  <c r="G208" i="1"/>
  <c r="G211" i="1"/>
  <c r="G357" i="1"/>
  <c r="G355" i="1"/>
  <c r="G356" i="1"/>
  <c r="G60" i="1"/>
  <c r="H366" i="1"/>
  <c r="I358" i="1"/>
  <c r="G261" i="1"/>
  <c r="G257" i="1"/>
  <c r="G253" i="1"/>
  <c r="G251" i="1"/>
  <c r="G254" i="1"/>
  <c r="G260" i="1"/>
  <c r="G256" i="1"/>
  <c r="G258" i="1"/>
  <c r="G250" i="1"/>
  <c r="G259" i="1"/>
  <c r="G255" i="1"/>
  <c r="H217" i="1"/>
  <c r="I213" i="1"/>
  <c r="G56" i="1"/>
  <c r="G63" i="1"/>
  <c r="G58" i="1"/>
  <c r="G62" i="1"/>
  <c r="G55" i="1"/>
  <c r="G52" i="1"/>
  <c r="G61" i="1"/>
  <c r="G53" i="1"/>
  <c r="G59" i="1"/>
  <c r="G57" i="1"/>
  <c r="G54" i="1"/>
  <c r="I61" i="1"/>
  <c r="I58" i="1"/>
  <c r="D64" i="1"/>
  <c r="I62" i="1"/>
  <c r="E260" i="1"/>
  <c r="E256" i="1"/>
  <c r="E251" i="1"/>
  <c r="E261" i="1"/>
  <c r="E259" i="1"/>
  <c r="E255" i="1"/>
  <c r="E250" i="1"/>
  <c r="E258" i="1"/>
  <c r="E257" i="1"/>
  <c r="E254" i="1"/>
  <c r="E253" i="1"/>
  <c r="H261" i="1"/>
  <c r="E235" i="1"/>
  <c r="E231" i="1"/>
  <c r="E238" i="1"/>
  <c r="E234" i="1"/>
  <c r="E229" i="1"/>
  <c r="H239" i="1"/>
  <c r="I230" i="1"/>
  <c r="E237" i="1"/>
  <c r="E236" i="1"/>
  <c r="E233" i="1"/>
  <c r="E232" i="1"/>
  <c r="E239" i="1"/>
  <c r="E228" i="1"/>
  <c r="E195" i="1"/>
  <c r="H195" i="1"/>
  <c r="E191" i="1"/>
  <c r="E187" i="1"/>
  <c r="E194" i="1"/>
  <c r="E190" i="1"/>
  <c r="E185" i="1"/>
  <c r="E193" i="1"/>
  <c r="E189" i="1"/>
  <c r="E184" i="1"/>
  <c r="E192" i="1"/>
  <c r="E188" i="1"/>
  <c r="I341" i="1"/>
  <c r="C364" i="1"/>
  <c r="C360" i="1"/>
  <c r="C355" i="1"/>
  <c r="C366" i="1"/>
  <c r="C363" i="1"/>
  <c r="C359" i="1"/>
  <c r="C365" i="1"/>
  <c r="C362" i="1"/>
  <c r="C361" i="1"/>
  <c r="C358" i="1"/>
  <c r="C356" i="1"/>
  <c r="E252" i="1"/>
  <c r="C282" i="1"/>
  <c r="C278" i="1"/>
  <c r="C273" i="1"/>
  <c r="C281" i="1"/>
  <c r="C277" i="1"/>
  <c r="C272" i="1"/>
  <c r="C283" i="1"/>
  <c r="C280" i="1"/>
  <c r="C279" i="1"/>
  <c r="C276" i="1"/>
  <c r="C275" i="1"/>
  <c r="I63" i="1"/>
  <c r="H64" i="1"/>
  <c r="I59" i="1"/>
  <c r="I55" i="1"/>
  <c r="I54" i="1"/>
  <c r="I53" i="1"/>
  <c r="I60" i="1"/>
  <c r="I56" i="1"/>
  <c r="C239" i="1"/>
  <c r="C236" i="1"/>
  <c r="C232" i="1"/>
  <c r="C235" i="1"/>
  <c r="C231" i="1"/>
  <c r="C238" i="1"/>
  <c r="C237" i="1"/>
  <c r="C234" i="1"/>
  <c r="C233" i="1"/>
  <c r="C228" i="1"/>
  <c r="C229" i="1"/>
  <c r="E128" i="1"/>
  <c r="E129" i="1"/>
  <c r="E127" i="1"/>
  <c r="E123" i="1"/>
  <c r="E118" i="1"/>
  <c r="H129" i="1"/>
  <c r="I129" i="1"/>
  <c r="E126" i="1"/>
  <c r="E125" i="1"/>
  <c r="E122" i="1"/>
  <c r="E121" i="1"/>
  <c r="E120" i="1"/>
  <c r="G362" i="1"/>
  <c r="G358" i="1"/>
  <c r="G366" i="1"/>
  <c r="G365" i="1"/>
  <c r="G361" i="1"/>
  <c r="G363" i="1"/>
  <c r="G359" i="1"/>
  <c r="G364" i="1"/>
  <c r="G360" i="1"/>
  <c r="G239" i="1"/>
  <c r="G238" i="1"/>
  <c r="G234" i="1"/>
  <c r="G229" i="1"/>
  <c r="G237" i="1"/>
  <c r="G233" i="1"/>
  <c r="G228" i="1"/>
  <c r="G235" i="1"/>
  <c r="G231" i="1"/>
  <c r="G232" i="1"/>
  <c r="G236" i="1"/>
  <c r="I328" i="1"/>
  <c r="H329" i="1"/>
  <c r="D329" i="1"/>
  <c r="I325" i="1"/>
  <c r="G213" i="1"/>
  <c r="G209" i="1"/>
  <c r="G217" i="1"/>
  <c r="G216" i="1"/>
  <c r="G212" i="1"/>
  <c r="G207" i="1"/>
  <c r="G214" i="1"/>
  <c r="G210" i="1"/>
  <c r="G215" i="1"/>
  <c r="G206" i="1"/>
  <c r="F64" i="1"/>
  <c r="H151" i="1"/>
  <c r="H152" i="1"/>
  <c r="E150" i="1"/>
  <c r="E148" i="1"/>
  <c r="I52" i="1"/>
  <c r="H173" i="1"/>
  <c r="I170" i="1"/>
  <c r="C166" i="1"/>
  <c r="C172" i="1"/>
  <c r="C169" i="1"/>
  <c r="C167" i="1"/>
  <c r="C173" i="1"/>
  <c r="C171" i="1"/>
  <c r="C162" i="1"/>
  <c r="C165" i="1"/>
  <c r="C168" i="1"/>
  <c r="C163" i="1"/>
  <c r="C170" i="1"/>
  <c r="F240" i="1"/>
  <c r="I212" i="1"/>
  <c r="I211" i="1"/>
  <c r="H218" i="1"/>
  <c r="I209" i="1"/>
  <c r="I210" i="1"/>
  <c r="D218" i="1"/>
  <c r="I207" i="1"/>
  <c r="I355" i="1"/>
  <c r="I357" i="1"/>
  <c r="F218" i="1"/>
  <c r="F367" i="1"/>
  <c r="I216" i="1"/>
  <c r="I363" i="1"/>
  <c r="I214" i="1"/>
  <c r="I217" i="1"/>
  <c r="I206" i="1"/>
  <c r="I215" i="1"/>
  <c r="I208" i="1"/>
  <c r="I151" i="1"/>
  <c r="I146" i="1"/>
  <c r="I143" i="1"/>
  <c r="I195" i="1"/>
  <c r="H196" i="1"/>
  <c r="I192" i="1"/>
  <c r="I188" i="1"/>
  <c r="I191" i="1"/>
  <c r="I187" i="1"/>
  <c r="I184" i="1"/>
  <c r="I193" i="1"/>
  <c r="I189" i="1"/>
  <c r="F196" i="1"/>
  <c r="I190" i="1"/>
  <c r="I194" i="1"/>
  <c r="I185" i="1"/>
  <c r="I186" i="1"/>
  <c r="I236" i="1"/>
  <c r="I232" i="1"/>
  <c r="I228" i="1"/>
  <c r="I229" i="1"/>
  <c r="H240" i="1"/>
  <c r="I237" i="1"/>
  <c r="I233" i="1"/>
  <c r="I234" i="1"/>
  <c r="I238" i="1"/>
  <c r="I239" i="1"/>
  <c r="I231" i="1"/>
  <c r="I235" i="1"/>
  <c r="D240" i="1"/>
  <c r="I257" i="1"/>
  <c r="I253" i="1"/>
  <c r="I261" i="1"/>
  <c r="I258" i="1"/>
  <c r="I254" i="1"/>
  <c r="H262" i="1"/>
  <c r="I259" i="1"/>
  <c r="I255" i="1"/>
  <c r="I250" i="1"/>
  <c r="I256" i="1"/>
  <c r="I260" i="1"/>
  <c r="F262" i="1"/>
  <c r="I252" i="1"/>
  <c r="I251" i="1"/>
  <c r="D262" i="1"/>
  <c r="I123" i="1"/>
  <c r="I119" i="1"/>
  <c r="I118" i="1"/>
  <c r="I127" i="1"/>
  <c r="I125" i="1"/>
  <c r="F130" i="1"/>
  <c r="D196" i="1"/>
  <c r="I164" i="1"/>
  <c r="I165" i="1"/>
  <c r="H174" i="1"/>
  <c r="I173" i="1"/>
  <c r="D174" i="1"/>
  <c r="I163" i="1"/>
  <c r="I166" i="1"/>
  <c r="I168" i="1"/>
  <c r="I171" i="1"/>
  <c r="I172" i="1"/>
  <c r="F174" i="1"/>
  <c r="I162" i="1"/>
  <c r="I167" i="1"/>
  <c r="I169" i="1"/>
  <c r="C9" i="1"/>
  <c r="C12" i="1"/>
  <c r="C16" i="1"/>
  <c r="C8" i="1"/>
  <c r="C15" i="1"/>
  <c r="C14" i="1"/>
  <c r="C7" i="1"/>
  <c r="C11" i="1"/>
  <c r="C10" i="1"/>
  <c r="C18" i="1"/>
  <c r="C17" i="1"/>
  <c r="C13" i="1"/>
  <c r="G10" i="2"/>
  <c r="D344" i="1"/>
  <c r="H344" i="1"/>
  <c r="I340" i="1"/>
  <c r="F344" i="1"/>
  <c r="I326" i="1"/>
  <c r="E313" i="1"/>
  <c r="I311" i="1"/>
  <c r="I313" i="1"/>
  <c r="F314" i="1"/>
  <c r="H314" i="1"/>
  <c r="I310" i="1"/>
  <c r="D314" i="1"/>
  <c r="E311" i="1"/>
  <c r="E310" i="1"/>
  <c r="D298" i="1"/>
  <c r="F283" i="1"/>
  <c r="H274" i="1"/>
  <c r="H278" i="1"/>
  <c r="H282" i="1"/>
  <c r="D283" i="1"/>
  <c r="E355" i="1"/>
  <c r="E360" i="1"/>
  <c r="I356" i="1"/>
  <c r="E363" i="1"/>
  <c r="E365" i="1"/>
  <c r="I365" i="1"/>
  <c r="I361" i="1"/>
  <c r="I362" i="1"/>
  <c r="I366" i="1"/>
  <c r="D367" i="1"/>
  <c r="E362" i="1"/>
  <c r="E361" i="1"/>
  <c r="E356" i="1"/>
  <c r="E366" i="1"/>
  <c r="H367" i="1"/>
  <c r="I364" i="1"/>
  <c r="I360" i="1"/>
  <c r="I359" i="1"/>
  <c r="E358" i="1"/>
  <c r="E364" i="1"/>
  <c r="F152" i="1"/>
  <c r="I148" i="1"/>
  <c r="I142" i="1"/>
  <c r="I140" i="1"/>
  <c r="I149" i="1"/>
  <c r="E141" i="1"/>
  <c r="E140" i="1"/>
  <c r="E143" i="1"/>
  <c r="I141" i="1"/>
  <c r="I145" i="1"/>
  <c r="E146" i="1"/>
  <c r="E145" i="1"/>
  <c r="E151" i="1"/>
  <c r="D152" i="1"/>
  <c r="I147" i="1"/>
  <c r="I144" i="1"/>
  <c r="I150" i="1"/>
  <c r="E144" i="1"/>
  <c r="E149" i="1"/>
  <c r="I121" i="1"/>
  <c r="I124" i="1"/>
  <c r="I126" i="1"/>
  <c r="E119" i="1"/>
  <c r="D130" i="1"/>
  <c r="I122" i="1"/>
  <c r="H130" i="1"/>
  <c r="I120" i="1"/>
  <c r="I128" i="1"/>
  <c r="E81" i="1"/>
  <c r="E77" i="1"/>
  <c r="H85" i="1"/>
  <c r="E83" i="1"/>
  <c r="E85" i="1"/>
  <c r="E75" i="1"/>
  <c r="E78" i="1"/>
  <c r="D40" i="1"/>
  <c r="E30" i="1"/>
  <c r="H30" i="1"/>
  <c r="E298" i="1"/>
  <c r="E295" i="1"/>
  <c r="H298" i="1"/>
  <c r="E296" i="1"/>
  <c r="G272" i="1"/>
  <c r="G275" i="1"/>
  <c r="G273" i="1"/>
  <c r="G277" i="1"/>
  <c r="G281" i="1"/>
  <c r="G280" i="1"/>
  <c r="G282" i="1"/>
  <c r="G283" i="1"/>
  <c r="G274" i="1"/>
  <c r="G279" i="1"/>
  <c r="E281" i="1"/>
  <c r="E279" i="1"/>
  <c r="E277" i="1"/>
  <c r="E272" i="1"/>
  <c r="E275" i="1"/>
  <c r="E283" i="1"/>
  <c r="H283" i="1"/>
  <c r="E282" i="1"/>
  <c r="E273" i="1"/>
  <c r="E278" i="1"/>
  <c r="I282" i="1"/>
  <c r="E276" i="1"/>
  <c r="E274" i="1"/>
  <c r="G278" i="1"/>
  <c r="G276" i="1"/>
  <c r="E280" i="1"/>
  <c r="I76" i="1"/>
  <c r="I77" i="1"/>
  <c r="H86" i="1"/>
  <c r="I79" i="1"/>
  <c r="I85" i="1"/>
  <c r="I75" i="1"/>
  <c r="I83" i="1"/>
  <c r="I82" i="1"/>
  <c r="I74" i="1"/>
  <c r="F86" i="1"/>
  <c r="I81" i="1"/>
  <c r="I84" i="1"/>
  <c r="I78" i="1"/>
  <c r="I80" i="1"/>
  <c r="D86" i="1"/>
  <c r="I30" i="1"/>
  <c r="E39" i="1"/>
  <c r="E40" i="1"/>
  <c r="E37" i="1"/>
  <c r="E36" i="1"/>
  <c r="E35" i="1"/>
  <c r="E38" i="1"/>
  <c r="H40" i="1"/>
  <c r="D41" i="1"/>
  <c r="E34" i="1"/>
  <c r="E31" i="1"/>
  <c r="E32" i="1"/>
  <c r="E29" i="1"/>
  <c r="E33" i="1"/>
  <c r="I298" i="1"/>
  <c r="H299" i="1"/>
  <c r="F299" i="1"/>
  <c r="I295" i="1"/>
  <c r="I296" i="1"/>
  <c r="D299" i="1"/>
  <c r="H284" i="1"/>
  <c r="I279" i="1"/>
  <c r="I272" i="1"/>
  <c r="I281" i="1"/>
  <c r="I283" i="1"/>
  <c r="I275" i="1"/>
  <c r="I280" i="1"/>
  <c r="I277" i="1"/>
  <c r="I273" i="1"/>
  <c r="I276" i="1"/>
  <c r="I278" i="1"/>
  <c r="I274" i="1"/>
  <c r="D284" i="1"/>
  <c r="F284" i="1"/>
  <c r="I37" i="1"/>
  <c r="I34" i="1"/>
  <c r="I32" i="1"/>
  <c r="H41" i="1"/>
  <c r="I35" i="1"/>
  <c r="I38" i="1"/>
  <c r="I29" i="1"/>
  <c r="I40" i="1"/>
  <c r="I36" i="1"/>
  <c r="I39" i="1"/>
  <c r="I33" i="1"/>
  <c r="F41" i="1"/>
  <c r="I31" i="1"/>
  <c r="D8" i="1" l="1"/>
  <c r="H104" i="1"/>
  <c r="D14" i="1"/>
  <c r="H14" i="1"/>
  <c r="H16" i="1"/>
  <c r="D98" i="1"/>
  <c r="H98" i="1" s="1"/>
  <c r="D12" i="1"/>
  <c r="H12" i="1" s="1"/>
  <c r="D10" i="1"/>
  <c r="H10" i="1" s="1"/>
  <c r="F98" i="1"/>
  <c r="H13" i="1"/>
  <c r="H17" i="1"/>
  <c r="H15" i="1"/>
  <c r="F107" i="1"/>
  <c r="G98" i="1" s="1"/>
  <c r="H8" i="1"/>
  <c r="F11" i="1"/>
  <c r="H11" i="1" s="1"/>
  <c r="H102" i="1"/>
  <c r="H106" i="1"/>
  <c r="D9" i="1" l="1"/>
  <c r="D18" i="1" s="1"/>
  <c r="D107" i="1"/>
  <c r="E104" i="1" s="1"/>
  <c r="E16" i="1"/>
  <c r="E18" i="1"/>
  <c r="E7" i="1"/>
  <c r="E10" i="1"/>
  <c r="E8" i="1"/>
  <c r="E13" i="1"/>
  <c r="E14" i="1"/>
  <c r="E17" i="1"/>
  <c r="E12" i="1"/>
  <c r="E11" i="1"/>
  <c r="E15" i="1"/>
  <c r="G100" i="1"/>
  <c r="G103" i="1"/>
  <c r="G99" i="1"/>
  <c r="G96" i="1"/>
  <c r="G101" i="1"/>
  <c r="G107" i="1"/>
  <c r="G105" i="1"/>
  <c r="G97" i="1"/>
  <c r="G104" i="1"/>
  <c r="H107" i="1"/>
  <c r="E102" i="1"/>
  <c r="E101" i="1"/>
  <c r="D108" i="1"/>
  <c r="E100" i="1"/>
  <c r="E96" i="1"/>
  <c r="F9" i="1"/>
  <c r="G106" i="1"/>
  <c r="G102" i="1"/>
  <c r="E9" i="1"/>
  <c r="E103" i="1" l="1"/>
  <c r="E98" i="1"/>
  <c r="E105" i="1"/>
  <c r="E99" i="1"/>
  <c r="E97" i="1"/>
  <c r="E106" i="1"/>
  <c r="E107" i="1"/>
  <c r="H108" i="1"/>
  <c r="I105" i="1"/>
  <c r="I96" i="1"/>
  <c r="I101" i="1"/>
  <c r="I107" i="1"/>
  <c r="I104" i="1"/>
  <c r="I103" i="1"/>
  <c r="I99" i="1"/>
  <c r="I97" i="1"/>
  <c r="I100" i="1"/>
  <c r="I98" i="1"/>
  <c r="F108" i="1"/>
  <c r="I102" i="1"/>
  <c r="F18" i="1"/>
  <c r="G9" i="1" s="1"/>
  <c r="H9" i="1"/>
  <c r="I106" i="1"/>
  <c r="H18" i="1" l="1"/>
  <c r="F19" i="1"/>
  <c r="G18" i="1"/>
  <c r="G8" i="1"/>
  <c r="G10" i="1"/>
  <c r="G7" i="1"/>
  <c r="G12" i="1"/>
  <c r="G13" i="1"/>
  <c r="G14" i="1"/>
  <c r="G16" i="1"/>
  <c r="G15" i="1"/>
  <c r="G17" i="1"/>
  <c r="G11" i="1"/>
  <c r="I7" i="1" l="1"/>
  <c r="H19" i="1"/>
  <c r="I18" i="1"/>
  <c r="I10" i="1"/>
  <c r="I14" i="1"/>
  <c r="I12" i="1"/>
  <c r="I16" i="1"/>
  <c r="I11" i="1"/>
  <c r="D19" i="1"/>
  <c r="I15" i="1"/>
  <c r="I17" i="1"/>
  <c r="I13" i="1"/>
  <c r="I8" i="1"/>
  <c r="I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Lazzara, Jerry</author>
  </authors>
  <commentList>
    <comment ref="D29" authorId="0" shapeId="0" xr:uid="{F6BAC132-0276-491C-9C6F-E74EBC24A75E}">
      <text>
        <r>
          <rPr>
            <b/>
            <sz val="9"/>
            <color indexed="81"/>
            <rFont val="Tahoma"/>
            <family val="2"/>
          </rPr>
          <t>Lazzara, Jerry:</t>
        </r>
        <r>
          <rPr>
            <sz val="9"/>
            <color indexed="81"/>
            <rFont val="Tahoma"/>
            <family val="2"/>
          </rPr>
          <t xml:space="preserve">
-&gt;Must be manually updated
--&gt;Use total appropriations</t>
        </r>
      </text>
    </comment>
    <comment ref="D52" authorId="0" shapeId="0" xr:uid="{51ACE4EE-9C05-4D3F-849A-DE37F6663A21}">
      <text>
        <r>
          <rPr>
            <b/>
            <sz val="9"/>
            <color indexed="81"/>
            <rFont val="Tahoma"/>
            <family val="2"/>
          </rPr>
          <t>Lazzara, Jerry:</t>
        </r>
        <r>
          <rPr>
            <sz val="9"/>
            <color indexed="81"/>
            <rFont val="Tahoma"/>
            <family val="2"/>
          </rPr>
          <t xml:space="preserve">
-&gt;Must be manually updated
--&gt;Use total appropriations</t>
        </r>
      </text>
    </comment>
    <comment ref="D74" authorId="0" shapeId="0" xr:uid="{2B4379B7-EA2A-44B1-951D-798C3E6835CC}">
      <text>
        <r>
          <rPr>
            <b/>
            <sz val="9"/>
            <color indexed="81"/>
            <rFont val="Tahoma"/>
            <family val="2"/>
          </rPr>
          <t>Lazzara, Jerry:</t>
        </r>
        <r>
          <rPr>
            <sz val="9"/>
            <color indexed="81"/>
            <rFont val="Tahoma"/>
            <family val="2"/>
          </rPr>
          <t xml:space="preserve">
-&gt;Must be manually updated
--&gt;Use total appropriations</t>
        </r>
      </text>
    </comment>
    <comment ref="D96" authorId="0" shapeId="0" xr:uid="{6F7F1268-2658-44D2-9C01-A3DB8A5C5E16}">
      <text>
        <r>
          <rPr>
            <b/>
            <sz val="9"/>
            <color indexed="81"/>
            <rFont val="Tahoma"/>
            <family val="2"/>
          </rPr>
          <t>Lazzara, Jerry:</t>
        </r>
        <r>
          <rPr>
            <sz val="9"/>
            <color indexed="81"/>
            <rFont val="Tahoma"/>
            <family val="2"/>
          </rPr>
          <t xml:space="preserve">
-&gt;Must be manually updated
--&gt;Use total appropriations</t>
        </r>
      </text>
    </comment>
    <comment ref="D118" authorId="0" shapeId="0" xr:uid="{72DF2998-D0E5-47FB-BAA0-776ABD8F6E27}">
      <text>
        <r>
          <rPr>
            <b/>
            <sz val="9"/>
            <color indexed="81"/>
            <rFont val="Tahoma"/>
            <family val="2"/>
          </rPr>
          <t>Lazzara, Jerry:</t>
        </r>
        <r>
          <rPr>
            <sz val="9"/>
            <color indexed="81"/>
            <rFont val="Tahoma"/>
            <family val="2"/>
          </rPr>
          <t xml:space="preserve">
-&gt;Must be manually updated
--&gt;Use total appropriations</t>
        </r>
      </text>
    </comment>
    <comment ref="D140" authorId="0" shapeId="0" xr:uid="{7F0AB780-2FF7-4BE2-AB73-052BD29B0F41}">
      <text>
        <r>
          <rPr>
            <b/>
            <sz val="9"/>
            <color indexed="81"/>
            <rFont val="Tahoma"/>
            <family val="2"/>
          </rPr>
          <t>Lazzara, Jerry:</t>
        </r>
        <r>
          <rPr>
            <sz val="9"/>
            <color indexed="81"/>
            <rFont val="Tahoma"/>
            <family val="2"/>
          </rPr>
          <t xml:space="preserve">
-&gt;Must be manually updated
--&gt;Use total appropriations</t>
        </r>
      </text>
    </comment>
    <comment ref="D184" authorId="0" shapeId="0" xr:uid="{A58301F9-D50A-48E9-A6F9-76315C6145CA}">
      <text>
        <r>
          <rPr>
            <b/>
            <sz val="9"/>
            <color indexed="81"/>
            <rFont val="Tahoma"/>
            <family val="2"/>
          </rPr>
          <t>Lazzara, Jerry:</t>
        </r>
        <r>
          <rPr>
            <sz val="9"/>
            <color indexed="81"/>
            <rFont val="Tahoma"/>
            <family val="2"/>
          </rPr>
          <t xml:space="preserve">
-&gt;Must be manually updated
--&gt;Use total appropriations</t>
        </r>
      </text>
    </comment>
    <comment ref="D206" authorId="0" shapeId="0" xr:uid="{7B51F939-13E7-455E-A821-5C0933AEF123}">
      <text>
        <r>
          <rPr>
            <b/>
            <sz val="9"/>
            <color indexed="81"/>
            <rFont val="Tahoma"/>
            <family val="2"/>
          </rPr>
          <t>Lazzara, Jerry:</t>
        </r>
        <r>
          <rPr>
            <sz val="9"/>
            <color indexed="81"/>
            <rFont val="Tahoma"/>
            <family val="2"/>
          </rPr>
          <t xml:space="preserve">
-&gt;Must be manually updated
--&gt;Use total appropriations</t>
        </r>
      </text>
    </comment>
    <comment ref="D228" authorId="0" shapeId="0" xr:uid="{3D957917-D057-4416-8D61-912BBE18E480}">
      <text>
        <r>
          <rPr>
            <b/>
            <sz val="9"/>
            <color indexed="81"/>
            <rFont val="Tahoma"/>
            <family val="2"/>
          </rPr>
          <t>Lazzara, Jerry:</t>
        </r>
        <r>
          <rPr>
            <sz val="9"/>
            <color indexed="81"/>
            <rFont val="Tahoma"/>
            <family val="2"/>
          </rPr>
          <t xml:space="preserve">
-&gt;Must be manually updated
--&gt;Use total appropriations</t>
        </r>
      </text>
    </comment>
    <comment ref="D250" authorId="0" shapeId="0" xr:uid="{8467ACDB-B974-4140-AC01-74D721171912}">
      <text>
        <r>
          <rPr>
            <b/>
            <sz val="9"/>
            <color indexed="81"/>
            <rFont val="Tahoma"/>
            <family val="2"/>
          </rPr>
          <t>Lazzara, Jerry:</t>
        </r>
        <r>
          <rPr>
            <sz val="9"/>
            <color indexed="81"/>
            <rFont val="Tahoma"/>
            <family val="2"/>
          </rPr>
          <t xml:space="preserve">
-&gt;Must be manually updated
--&gt;Use total appropriations</t>
        </r>
      </text>
    </comment>
    <comment ref="D272" authorId="0" shapeId="0" xr:uid="{F1B2073C-FA20-4E51-9145-E764382EF086}">
      <text>
        <r>
          <rPr>
            <b/>
            <sz val="9"/>
            <color indexed="81"/>
            <rFont val="Tahoma"/>
            <family val="2"/>
          </rPr>
          <t>Lazzara, Jerry:</t>
        </r>
        <r>
          <rPr>
            <sz val="9"/>
            <color indexed="81"/>
            <rFont val="Tahoma"/>
            <family val="2"/>
          </rPr>
          <t xml:space="preserve">
-&gt;Must be manually updated
--&gt;Use total appropriations from Table E-4</t>
        </r>
      </text>
    </comment>
    <comment ref="D295" authorId="0" shapeId="0" xr:uid="{51892099-88C3-4C48-B134-F39889238BA7}">
      <text>
        <r>
          <rPr>
            <b/>
            <sz val="9"/>
            <color indexed="81"/>
            <rFont val="Tahoma"/>
            <family val="2"/>
          </rPr>
          <t>Lazzara, Jerry:</t>
        </r>
        <r>
          <rPr>
            <sz val="9"/>
            <color indexed="81"/>
            <rFont val="Tahoma"/>
            <family val="2"/>
          </rPr>
          <t xml:space="preserve">
-&gt;Must be manually updated
--&gt;Use total appropriations from Table E-4</t>
        </r>
      </text>
    </comment>
    <comment ref="D310" authorId="0" shapeId="0" xr:uid="{80F86E49-322F-4187-B005-E68A86DC0787}">
      <text>
        <r>
          <rPr>
            <b/>
            <sz val="9"/>
            <color indexed="81"/>
            <rFont val="Tahoma"/>
            <family val="2"/>
          </rPr>
          <t>Lazzara, Jerry:</t>
        </r>
        <r>
          <rPr>
            <sz val="9"/>
            <color indexed="81"/>
            <rFont val="Tahoma"/>
            <family val="2"/>
          </rPr>
          <t xml:space="preserve">
-&gt;Must be manually updated
--&gt;Use total appropriations from Table E-4</t>
        </r>
      </text>
    </comment>
    <comment ref="D325" authorId="0" shapeId="0" xr:uid="{E0498B76-DA66-4594-AA2E-5F92F367CDC5}">
      <text>
        <r>
          <rPr>
            <b/>
            <sz val="9"/>
            <color indexed="81"/>
            <rFont val="Tahoma"/>
            <family val="2"/>
          </rPr>
          <t>Lazzara, Jerry:</t>
        </r>
        <r>
          <rPr>
            <sz val="9"/>
            <color indexed="81"/>
            <rFont val="Tahoma"/>
            <family val="2"/>
          </rPr>
          <t xml:space="preserve">
-&gt;Must be manually updated
--&gt;Use total appropriations</t>
        </r>
      </text>
    </comment>
    <comment ref="D340" authorId="0" shapeId="0" xr:uid="{08513AD7-F558-4902-A396-646CB4ABA975}">
      <text>
        <r>
          <rPr>
            <b/>
            <sz val="9"/>
            <color indexed="81"/>
            <rFont val="Tahoma"/>
            <family val="2"/>
          </rPr>
          <t>Lazzara, Jerry:</t>
        </r>
        <r>
          <rPr>
            <sz val="9"/>
            <color indexed="81"/>
            <rFont val="Tahoma"/>
            <family val="2"/>
          </rPr>
          <t xml:space="preserve">
-&gt;Must be manually updated
--&gt;Use total appropriations from Table E-4</t>
        </r>
      </text>
    </comment>
    <comment ref="D355" authorId="0" shapeId="0" xr:uid="{C8A06E83-9F18-460A-B405-EFBB9FA065F0}">
      <text>
        <r>
          <rPr>
            <b/>
            <sz val="9"/>
            <color indexed="81"/>
            <rFont val="Tahoma"/>
            <family val="2"/>
          </rPr>
          <t>Lazzara, Jerry:</t>
        </r>
        <r>
          <rPr>
            <sz val="9"/>
            <color indexed="81"/>
            <rFont val="Tahoma"/>
            <family val="2"/>
          </rPr>
          <t xml:space="preserve">
-&gt;Must be manually updated
--&gt;Use total appropriations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Planning &amp; Budgeting</author>
  </authors>
  <commentList>
    <comment ref="D18" authorId="0" shapeId="0" xr:uid="{821C6ACA-DC23-40AA-AB47-48F3F89BA506}">
      <text>
        <r>
          <rPr>
            <b/>
            <sz val="9"/>
            <color indexed="81"/>
            <rFont val="Tahoma"/>
            <family val="2"/>
          </rPr>
          <t>Planning &amp; Budgeting:</t>
        </r>
        <r>
          <rPr>
            <sz val="9"/>
            <color indexed="81"/>
            <rFont val="Tahoma"/>
            <family val="2"/>
          </rPr>
          <t xml:space="preserve">
Do Not add MAP from non-operating grants
reflected in IF</t>
        </r>
      </text>
    </comment>
  </commentList>
</comments>
</file>

<file path=xl/sharedStrings.xml><?xml version="1.0" encoding="utf-8"?>
<sst xmlns="http://schemas.openxmlformats.org/spreadsheetml/2006/main" count="1332" uniqueCount="96">
  <si>
    <t>Table A-1</t>
  </si>
  <si>
    <t>$ in Thousands</t>
  </si>
  <si>
    <t>PUBLIC UNIVERSITY TOTAL</t>
  </si>
  <si>
    <t>Total Funds</t>
  </si>
  <si>
    <t>Unrestricted Sources</t>
  </si>
  <si>
    <t>Restricted Sources</t>
  </si>
  <si>
    <t>Revenue</t>
  </si>
  <si>
    <t>Percent of Total</t>
  </si>
  <si>
    <t>State-Appropriated</t>
  </si>
  <si>
    <t>University Income Funds</t>
  </si>
  <si>
    <t>Other Non-Appropriated Funds</t>
  </si>
  <si>
    <t>Governmental Gifts and Contracts</t>
  </si>
  <si>
    <t>Private Gifts, Grants, and Contracts</t>
  </si>
  <si>
    <t>Endowment Income</t>
  </si>
  <si>
    <t>Sales/Service Revenue - Auxiliary Enterprises</t>
  </si>
  <si>
    <t>Sales/Service Revenue -Educational Depts.</t>
  </si>
  <si>
    <t>Sales/Service Revenue - Hospitals</t>
  </si>
  <si>
    <t>Other Miscellaneous Revenue</t>
  </si>
  <si>
    <t>Indirect Cost Recovery Funds</t>
  </si>
  <si>
    <t>Total</t>
  </si>
  <si>
    <t>*Does not include beginning year fund balances, which may also be available for expenditure during the fiscal year.</t>
  </si>
  <si>
    <t>Table A-2</t>
  </si>
  <si>
    <t>CHICAGO STATE UNIVERSITY</t>
  </si>
  <si>
    <t>Table A-3</t>
  </si>
  <si>
    <t>EASTERN ILLINOIS UNIVERSITY</t>
  </si>
  <si>
    <t>Table A-4</t>
  </si>
  <si>
    <t>GOVERNORS STATE UNIVERSITY</t>
  </si>
  <si>
    <t>Table A-5</t>
  </si>
  <si>
    <t>ILLINOIS STATE UNIVERSITY</t>
  </si>
  <si>
    <t>Table A-6</t>
  </si>
  <si>
    <t>NORTHEASTERN ILLINOIS UNIVERSITY</t>
  </si>
  <si>
    <t>Table A-7</t>
  </si>
  <si>
    <t>NORTHERN ILLINOIS UNIVERSITY</t>
  </si>
  <si>
    <t>Table A-8</t>
  </si>
  <si>
    <t>SOUTHERN ILLINOIS UNIVERSITY SYSTEM TOTAL</t>
  </si>
  <si>
    <t>Table A-9</t>
  </si>
  <si>
    <t>SOUTHERN ILLINOIS UNIVERSITY CARBONDALE</t>
  </si>
  <si>
    <t>Table A-10</t>
  </si>
  <si>
    <t>SOUTHERN ILLINOIS UNIVERSITY EDWARDSVILLE</t>
  </si>
  <si>
    <t>Table A-11</t>
  </si>
  <si>
    <t>SOUTHERN ILLINOIS UNIVERSITY SCHOOL OF MEDICINE</t>
  </si>
  <si>
    <t>Table A-12</t>
  </si>
  <si>
    <t>SOUTHERN ILLINOIS UNIVERSITY SYSTEM OFFICE</t>
  </si>
  <si>
    <t>Table A-13</t>
  </si>
  <si>
    <t>UNIVERSITY OF ILLINOIS SYSTEM TOTAL **</t>
  </si>
  <si>
    <t>**Revenue receipts by individual campuses and university administration are unavailable</t>
  </si>
  <si>
    <t>Table A-14</t>
  </si>
  <si>
    <t>UNIVERSITY OF ILLINOIS CHICAGO</t>
  </si>
  <si>
    <t>Other Non-Appropriated Funds**</t>
  </si>
  <si>
    <t>**University of Illinois does not submit non-appropriated fund data to IBHE by campus.  See Table A-13 for total non-appropriated fund amounts.</t>
  </si>
  <si>
    <t>Table A-15</t>
  </si>
  <si>
    <t>UNIVERSITY OF ILLINOIS AT SPRINGFIELD</t>
  </si>
  <si>
    <t>Table A-16</t>
  </si>
  <si>
    <t>UNIVERSITY OF ILLINOIS AT URBANA-CHAMPAIGN</t>
  </si>
  <si>
    <t>Table A-17</t>
  </si>
  <si>
    <t>UNIVERSITY OF ILLINOIS SYSTEM OFFICE</t>
  </si>
  <si>
    <t>Table A-18</t>
  </si>
  <si>
    <t>WESTERN ILLINOIS UNIVERSITY</t>
  </si>
  <si>
    <t>TABLE E-5</t>
  </si>
  <si>
    <t xml:space="preserve"> SUMMARY OF REVENUES AND EXPENDITURES BY SOURCE </t>
  </si>
  <si>
    <t>FISCAL YEAR</t>
  </si>
  <si>
    <t>A</t>
  </si>
  <si>
    <t>B</t>
  </si>
  <si>
    <t>C</t>
  </si>
  <si>
    <t>D</t>
  </si>
  <si>
    <t>E</t>
  </si>
  <si>
    <t>F</t>
  </si>
  <si>
    <t>G</t>
  </si>
  <si>
    <t>Beginning Year Balance</t>
  </si>
  <si>
    <t>Total Revenue</t>
  </si>
  <si>
    <t>Total Expenditures</t>
  </si>
  <si>
    <t>Other Adjustments</t>
  </si>
  <si>
    <t>Ending Balance</t>
  </si>
  <si>
    <t>(in thousands of $)</t>
  </si>
  <si>
    <t>University Income Fund (TOTAL)</t>
  </si>
  <si>
    <t>OTHER NON-APPROPRIATED FUNDS (TOTAL)</t>
  </si>
  <si>
    <t>GOVT. GRANTS/CONTRACTS-FEDERAL SOURCES</t>
  </si>
  <si>
    <t>GOVT. GRANTS/CONTRACTS-OTHER SOURCES</t>
  </si>
  <si>
    <t>PRIVATE GIFTS, GRANTS, AND CONTRACTS</t>
  </si>
  <si>
    <t>ENDOWMENT INCOME</t>
  </si>
  <si>
    <t>SALES/SERVICE REVENUE-AUXILIARY ENTERPRISE</t>
  </si>
  <si>
    <t>SALES/SERVICE REVENUE-EDUCATIONAL DEPTS.</t>
  </si>
  <si>
    <t>SALES/SERVICE REVENUE-HOSPITALS</t>
  </si>
  <si>
    <t>OTHER MISCELLANEOUS REVENUE**</t>
  </si>
  <si>
    <t>INDIRECT COST RECOVERY (ICR)</t>
  </si>
  <si>
    <t xml:space="preserve"> </t>
  </si>
  <si>
    <t>*</t>
  </si>
  <si>
    <t>Includes amounts set-aside for Truth in Tuition carry-forward.</t>
  </si>
  <si>
    <t>**</t>
  </si>
  <si>
    <t>Attach a separate sheet listing other miscellaneous revenue by source.</t>
  </si>
  <si>
    <t>NOTE: University Income Fund Beginning and Ending Balance include the impact of the GASB 75 ruling.</t>
  </si>
  <si>
    <t>Total Revenue* by Source, Fiscal Years 2021 and 2022</t>
  </si>
  <si>
    <t>FY21 Revenues</t>
  </si>
  <si>
    <t xml:space="preserve">FY22 Revenues </t>
  </si>
  <si>
    <t>State-Appropriated**</t>
  </si>
  <si>
    <t>**Excludes $500,000 of General Revenue funds for the Grow Your Own Teachers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</si>
</sst>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-&quot;??_);_(@_)"/>
    <numFmt numFmtId="165" formatCode="0.0%"/>
    <numFmt numFmtId="166" formatCode="_(* #,##0.0_);_(* \(#,##0.0\);_(* &quot;-&quot;??_);_(@_)"/>
    <numFmt numFmtId="167" formatCode="_(* #,##0.0_);_(* \(#,##0.0\);_(* &quot;-&quot;?_);_(@_)"/>
    <numFmt numFmtId="168" formatCode="_(&quot;$&quot;* #,##0.0_);_(&quot;$&quot;* \(#,##0.0\);_(&quot;$&quot;* &quot;-&quot;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Times New Roman"/>
      <family val="1"/>
    </font>
    <font>
      <b/>
      <sz val="11"/>
      <color theme="1"/>
      <name val="Tw Cen MT"/>
      <family val="2"/>
    </font>
    <font>
      <sz val="11"/>
      <color theme="1"/>
      <name val="Tw Cen MT"/>
      <family val="2"/>
    </font>
    <font>
      <i/>
      <sz val="11"/>
      <color theme="1"/>
      <name val="Tw Cen MT"/>
      <family val="2"/>
    </font>
    <font>
      <b/>
      <u/>
      <sz val="14"/>
      <color theme="1"/>
      <name val="Tw Cen MT"/>
      <family val="2"/>
    </font>
    <font>
      <b/>
      <sz val="12"/>
      <color theme="1"/>
      <name val="Tw Cen MT"/>
      <family val="2"/>
    </font>
    <font>
      <b/>
      <sz val="9"/>
      <name val="Tw Cen MT"/>
      <family val="2"/>
    </font>
    <font>
      <sz val="9"/>
      <name val="Tw Cen M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</cellStyleXfs>
  <cellXfs count="200">
    <xf numFmtId="0" fontId="0" fillId="0" borderId="0" xfId="0"/>
    <xf numFmtId="167" fontId="3" fillId="0" borderId="0" xfId="5" applyNumberFormat="1" applyFont="1"/>
    <xf numFmtId="167" fontId="5" fillId="0" borderId="0" xfId="5" applyNumberFormat="1" applyFont="1"/>
    <xf numFmtId="0" fontId="3" fillId="0" borderId="0" xfId="4" applyFont="1" applyAlignment="1">
      <alignment horizontal="center"/>
    </xf>
    <xf numFmtId="1" fontId="5" fillId="0" borderId="0" xfId="5" applyNumberFormat="1" applyFont="1" applyAlignment="1">
      <alignment horizontal="center"/>
    </xf>
    <xf numFmtId="0" fontId="5" fillId="0" borderId="13" xfId="4" applyFont="1" applyBorder="1" applyAlignment="1">
      <alignment horizontal="center"/>
    </xf>
    <xf numFmtId="0" fontId="5" fillId="0" borderId="22" xfId="5" applyFont="1" applyBorder="1"/>
    <xf numFmtId="167" fontId="3" fillId="0" borderId="23" xfId="5" applyNumberFormat="1" applyFont="1" applyBorder="1" applyAlignment="1" applyProtection="1">
      <alignment horizontal="center"/>
      <protection locked="0"/>
    </xf>
    <xf numFmtId="167" fontId="3" fillId="0" borderId="24" xfId="5" applyNumberFormat="1" applyFont="1" applyBorder="1" applyAlignment="1" applyProtection="1">
      <alignment horizontal="center"/>
      <protection locked="0"/>
    </xf>
    <xf numFmtId="167" fontId="3" fillId="0" borderId="15" xfId="5" applyNumberFormat="1" applyFont="1" applyBorder="1" applyAlignment="1">
      <alignment horizontal="center"/>
    </xf>
    <xf numFmtId="49" fontId="5" fillId="0" borderId="25" xfId="4" applyNumberFormat="1" applyFont="1" applyBorder="1" applyAlignment="1">
      <alignment horizontal="center"/>
    </xf>
    <xf numFmtId="0" fontId="3" fillId="0" borderId="26" xfId="5" applyFont="1" applyBorder="1"/>
    <xf numFmtId="167" fontId="3" fillId="0" borderId="27" xfId="5" applyNumberFormat="1" applyFont="1" applyBorder="1" applyAlignment="1">
      <alignment horizontal="center"/>
    </xf>
    <xf numFmtId="167" fontId="3" fillId="0" borderId="28" xfId="5" applyNumberFormat="1" applyFont="1" applyBorder="1" applyAlignment="1">
      <alignment horizontal="center"/>
    </xf>
    <xf numFmtId="167" fontId="3" fillId="0" borderId="29" xfId="5" applyNumberFormat="1" applyFont="1" applyBorder="1" applyAlignment="1">
      <alignment horizontal="center"/>
    </xf>
    <xf numFmtId="49" fontId="5" fillId="0" borderId="16" xfId="4" applyNumberFormat="1" applyFont="1" applyBorder="1" applyAlignment="1">
      <alignment horizontal="center"/>
    </xf>
    <xf numFmtId="0" fontId="3" fillId="0" borderId="30" xfId="5" applyFont="1" applyBorder="1"/>
    <xf numFmtId="167" fontId="5" fillId="0" borderId="31" xfId="5" applyNumberFormat="1" applyFont="1" applyBorder="1" applyAlignment="1">
      <alignment horizontal="center"/>
    </xf>
    <xf numFmtId="167" fontId="5" fillId="0" borderId="32" xfId="5" applyNumberFormat="1" applyFont="1" applyBorder="1" applyAlignment="1">
      <alignment horizontal="center"/>
    </xf>
    <xf numFmtId="167" fontId="5" fillId="0" borderId="1" xfId="5" applyNumberFormat="1" applyFont="1" applyBorder="1" applyAlignment="1">
      <alignment horizontal="center"/>
    </xf>
    <xf numFmtId="0" fontId="5" fillId="0" borderId="25" xfId="4" applyFont="1" applyBorder="1" applyAlignment="1">
      <alignment horizontal="center"/>
    </xf>
    <xf numFmtId="0" fontId="3" fillId="0" borderId="26" xfId="4" applyFont="1" applyBorder="1"/>
    <xf numFmtId="167" fontId="5" fillId="0" borderId="27" xfId="5" applyNumberFormat="1" applyFont="1" applyBorder="1" applyAlignment="1">
      <alignment horizontal="center"/>
    </xf>
    <xf numFmtId="167" fontId="5" fillId="0" borderId="28" xfId="5" applyNumberFormat="1" applyFont="1" applyBorder="1" applyAlignment="1">
      <alignment horizontal="center"/>
    </xf>
    <xf numFmtId="167" fontId="5" fillId="0" borderId="29" xfId="5" applyNumberFormat="1" applyFont="1" applyBorder="1" applyAlignment="1">
      <alignment horizontal="center"/>
    </xf>
    <xf numFmtId="0" fontId="5" fillId="0" borderId="16" xfId="4" applyFont="1" applyBorder="1" applyAlignment="1">
      <alignment horizontal="center"/>
    </xf>
    <xf numFmtId="0" fontId="5" fillId="0" borderId="30" xfId="5" applyFont="1" applyBorder="1"/>
    <xf numFmtId="167" fontId="5" fillId="0" borderId="31" xfId="5" applyNumberFormat="1" applyFont="1" applyBorder="1" applyAlignment="1" applyProtection="1">
      <alignment horizontal="center"/>
      <protection locked="0"/>
    </xf>
    <xf numFmtId="167" fontId="5" fillId="0" borderId="32" xfId="5" applyNumberFormat="1" applyFont="1" applyBorder="1" applyAlignment="1" applyProtection="1">
      <alignment horizontal="center"/>
      <protection locked="0"/>
    </xf>
    <xf numFmtId="0" fontId="5" fillId="0" borderId="33" xfId="4" applyFont="1" applyBorder="1" applyAlignment="1">
      <alignment horizontal="center"/>
    </xf>
    <xf numFmtId="0" fontId="5" fillId="0" borderId="34" xfId="5" applyFont="1" applyBorder="1"/>
    <xf numFmtId="167" fontId="5" fillId="0" borderId="35" xfId="5" applyNumberFormat="1" applyFont="1" applyBorder="1" applyAlignment="1" applyProtection="1">
      <alignment horizontal="center"/>
      <protection locked="0"/>
    </xf>
    <xf numFmtId="167" fontId="5" fillId="0" borderId="36" xfId="5" applyNumberFormat="1" applyFont="1" applyBorder="1" applyAlignment="1" applyProtection="1">
      <alignment horizontal="center"/>
      <protection locked="0"/>
    </xf>
    <xf numFmtId="167" fontId="5" fillId="0" borderId="9" xfId="5" applyNumberFormat="1" applyFont="1" applyBorder="1" applyAlignment="1">
      <alignment horizontal="center"/>
    </xf>
    <xf numFmtId="0" fontId="5" fillId="0" borderId="0" xfId="5" applyFont="1" applyAlignment="1">
      <alignment horizontal="right"/>
    </xf>
    <xf numFmtId="0" fontId="5" fillId="0" borderId="0" xfId="5" applyFont="1"/>
    <xf numFmtId="0" fontId="5" fillId="0" borderId="0" xfId="4" applyFont="1"/>
    <xf numFmtId="49" fontId="5" fillId="0" borderId="0" xfId="5" applyNumberFormat="1" applyFont="1" applyAlignment="1">
      <alignment horizontal="right"/>
    </xf>
    <xf numFmtId="49" fontId="5" fillId="0" borderId="0" xfId="5" applyNumberFormat="1" applyFont="1"/>
    <xf numFmtId="0" fontId="3" fillId="0" borderId="0" xfId="6" applyFont="1" applyAlignment="1">
      <alignment horizontal="center"/>
    </xf>
    <xf numFmtId="0" fontId="5" fillId="0" borderId="13" xfId="6" applyFont="1" applyBorder="1" applyAlignment="1">
      <alignment horizontal="center"/>
    </xf>
    <xf numFmtId="43" fontId="3" fillId="0" borderId="0" xfId="5" applyNumberFormat="1" applyFont="1"/>
    <xf numFmtId="49" fontId="5" fillId="0" borderId="25" xfId="6" applyNumberFormat="1" applyFont="1" applyBorder="1" applyAlignment="1">
      <alignment horizontal="center"/>
    </xf>
    <xf numFmtId="49" fontId="5" fillId="0" borderId="16" xfId="6" applyNumberFormat="1" applyFont="1" applyBorder="1" applyAlignment="1">
      <alignment horizontal="center"/>
    </xf>
    <xf numFmtId="0" fontId="5" fillId="0" borderId="25" xfId="6" applyFont="1" applyBorder="1" applyAlignment="1">
      <alignment horizontal="center"/>
    </xf>
    <xf numFmtId="0" fontId="3" fillId="0" borderId="26" xfId="6" applyFont="1" applyBorder="1"/>
    <xf numFmtId="0" fontId="5" fillId="0" borderId="16" xfId="6" applyFont="1" applyBorder="1" applyAlignment="1">
      <alignment horizontal="center"/>
    </xf>
    <xf numFmtId="43" fontId="5" fillId="0" borderId="0" xfId="5" applyNumberFormat="1" applyFont="1"/>
    <xf numFmtId="0" fontId="5" fillId="0" borderId="33" xfId="6" applyFont="1" applyBorder="1" applyAlignment="1">
      <alignment horizontal="center"/>
    </xf>
    <xf numFmtId="166" fontId="5" fillId="0" borderId="0" xfId="5" applyNumberFormat="1" applyFont="1"/>
    <xf numFmtId="0" fontId="5" fillId="0" borderId="0" xfId="6" applyFont="1"/>
    <xf numFmtId="166" fontId="5" fillId="0" borderId="0" xfId="6" applyNumberFormat="1" applyFont="1"/>
    <xf numFmtId="49" fontId="5" fillId="0" borderId="0" xfId="4" applyNumberFormat="1" applyFont="1" applyAlignment="1">
      <alignment horizontal="left"/>
    </xf>
    <xf numFmtId="1" fontId="5" fillId="0" borderId="0" xfId="5" applyNumberFormat="1" applyFont="1" applyAlignment="1">
      <alignment horizontal="left"/>
    </xf>
    <xf numFmtId="0" fontId="3" fillId="0" borderId="0" xfId="8" applyFont="1" applyAlignment="1">
      <alignment horizontal="center"/>
    </xf>
    <xf numFmtId="0" fontId="5" fillId="0" borderId="13" xfId="8" applyFont="1" applyBorder="1" applyAlignment="1">
      <alignment horizontal="center"/>
    </xf>
    <xf numFmtId="49" fontId="5" fillId="0" borderId="25" xfId="8" applyNumberFormat="1" applyFont="1" applyBorder="1" applyAlignment="1">
      <alignment horizontal="center"/>
    </xf>
    <xf numFmtId="49" fontId="5" fillId="0" borderId="16" xfId="8" applyNumberFormat="1" applyFont="1" applyBorder="1" applyAlignment="1">
      <alignment horizontal="center"/>
    </xf>
    <xf numFmtId="0" fontId="5" fillId="0" borderId="25" xfId="8" applyFont="1" applyBorder="1" applyAlignment="1">
      <alignment horizontal="center"/>
    </xf>
    <xf numFmtId="0" fontId="3" fillId="0" borderId="26" xfId="8" applyFont="1" applyBorder="1"/>
    <xf numFmtId="0" fontId="5" fillId="0" borderId="16" xfId="8" applyFont="1" applyBorder="1" applyAlignment="1">
      <alignment horizontal="center"/>
    </xf>
    <xf numFmtId="0" fontId="5" fillId="0" borderId="33" xfId="8" applyFont="1" applyBorder="1" applyAlignment="1">
      <alignment horizontal="center"/>
    </xf>
    <xf numFmtId="0" fontId="5" fillId="0" borderId="0" xfId="8" applyFont="1"/>
    <xf numFmtId="167" fontId="6" fillId="0" borderId="37" xfId="5" applyNumberFormat="1" applyFont="1" applyBorder="1" applyAlignment="1" applyProtection="1">
      <alignment horizontal="center" vertical="center"/>
      <protection locked="0"/>
    </xf>
    <xf numFmtId="167" fontId="6" fillId="0" borderId="38" xfId="5" applyNumberFormat="1" applyFont="1" applyBorder="1" applyAlignment="1" applyProtection="1">
      <alignment horizontal="center" vertical="center"/>
      <protection locked="0"/>
    </xf>
    <xf numFmtId="0" fontId="9" fillId="0" borderId="0" xfId="4" applyFont="1" applyAlignment="1">
      <alignment horizontal="center"/>
    </xf>
    <xf numFmtId="1" fontId="4" fillId="0" borderId="0" xfId="5" applyNumberFormat="1" applyAlignment="1">
      <alignment horizontal="center"/>
    </xf>
    <xf numFmtId="167" fontId="4" fillId="0" borderId="0" xfId="5" applyNumberFormat="1"/>
    <xf numFmtId="0" fontId="4" fillId="0" borderId="13" xfId="4" applyFont="1" applyBorder="1" applyAlignment="1">
      <alignment horizontal="center"/>
    </xf>
    <xf numFmtId="0" fontId="4" fillId="0" borderId="22" xfId="5" applyBorder="1"/>
    <xf numFmtId="167" fontId="9" fillId="0" borderId="23" xfId="5" applyNumberFormat="1" applyFont="1" applyBorder="1" applyAlignment="1" applyProtection="1">
      <alignment horizontal="center"/>
      <protection locked="0"/>
    </xf>
    <xf numFmtId="167" fontId="9" fillId="0" borderId="24" xfId="5" applyNumberFormat="1" applyFont="1" applyBorder="1" applyAlignment="1" applyProtection="1">
      <alignment horizontal="center"/>
      <protection locked="0"/>
    </xf>
    <xf numFmtId="167" fontId="9" fillId="0" borderId="15" xfId="5" applyNumberFormat="1" applyFont="1" applyBorder="1" applyAlignment="1">
      <alignment horizontal="center"/>
    </xf>
    <xf numFmtId="49" fontId="4" fillId="0" borderId="25" xfId="4" applyNumberFormat="1" applyFont="1" applyBorder="1" applyAlignment="1">
      <alignment horizontal="center"/>
    </xf>
    <xf numFmtId="0" fontId="9" fillId="0" borderId="26" xfId="5" applyFont="1" applyBorder="1"/>
    <xf numFmtId="167" fontId="9" fillId="0" borderId="27" xfId="5" applyNumberFormat="1" applyFont="1" applyBorder="1" applyAlignment="1">
      <alignment horizontal="center"/>
    </xf>
    <xf numFmtId="167" fontId="9" fillId="0" borderId="28" xfId="5" applyNumberFormat="1" applyFont="1" applyBorder="1" applyAlignment="1">
      <alignment horizontal="center"/>
    </xf>
    <xf numFmtId="167" fontId="9" fillId="0" borderId="29" xfId="5" applyNumberFormat="1" applyFont="1" applyBorder="1" applyAlignment="1">
      <alignment horizontal="center"/>
    </xf>
    <xf numFmtId="49" fontId="4" fillId="0" borderId="16" xfId="4" applyNumberFormat="1" applyFont="1" applyBorder="1" applyAlignment="1">
      <alignment horizontal="center"/>
    </xf>
    <xf numFmtId="0" fontId="9" fillId="0" borderId="30" xfId="5" applyFont="1" applyBorder="1"/>
    <xf numFmtId="167" fontId="4" fillId="0" borderId="31" xfId="5" applyNumberFormat="1" applyBorder="1" applyAlignment="1">
      <alignment horizontal="center"/>
    </xf>
    <xf numFmtId="167" fontId="4" fillId="0" borderId="32" xfId="5" applyNumberFormat="1" applyBorder="1" applyAlignment="1">
      <alignment horizontal="center"/>
    </xf>
    <xf numFmtId="167" fontId="4" fillId="0" borderId="1" xfId="5" applyNumberFormat="1" applyBorder="1" applyAlignment="1">
      <alignment horizontal="center"/>
    </xf>
    <xf numFmtId="0" fontId="4" fillId="0" borderId="25" xfId="4" applyFont="1" applyBorder="1" applyAlignment="1">
      <alignment horizontal="center"/>
    </xf>
    <xf numFmtId="0" fontId="9" fillId="0" borderId="26" xfId="4" applyFont="1" applyBorder="1"/>
    <xf numFmtId="167" fontId="4" fillId="0" borderId="27" xfId="5" applyNumberFormat="1" applyBorder="1" applyAlignment="1">
      <alignment horizontal="center"/>
    </xf>
    <xf numFmtId="167" fontId="4" fillId="0" borderId="28" xfId="5" applyNumberFormat="1" applyBorder="1" applyAlignment="1">
      <alignment horizontal="center"/>
    </xf>
    <xf numFmtId="167" fontId="4" fillId="0" borderId="29" xfId="5" applyNumberFormat="1" applyBorder="1" applyAlignment="1">
      <alignment horizontal="center"/>
    </xf>
    <xf numFmtId="0" fontId="4" fillId="0" borderId="16" xfId="4" applyFont="1" applyBorder="1" applyAlignment="1">
      <alignment horizontal="center"/>
    </xf>
    <xf numFmtId="0" fontId="4" fillId="0" borderId="30" xfId="5" applyBorder="1"/>
    <xf numFmtId="167" fontId="4" fillId="0" borderId="31" xfId="5" applyNumberFormat="1" applyBorder="1" applyAlignment="1" applyProtection="1">
      <alignment horizontal="center"/>
      <protection locked="0"/>
    </xf>
    <xf numFmtId="167" fontId="4" fillId="0" borderId="32" xfId="5" applyNumberFormat="1" applyBorder="1" applyAlignment="1" applyProtection="1">
      <alignment horizontal="center"/>
      <protection locked="0"/>
    </xf>
    <xf numFmtId="0" fontId="4" fillId="0" borderId="33" xfId="4" applyFont="1" applyBorder="1" applyAlignment="1">
      <alignment horizontal="center"/>
    </xf>
    <xf numFmtId="0" fontId="4" fillId="0" borderId="34" xfId="5" applyBorder="1"/>
    <xf numFmtId="167" fontId="4" fillId="0" borderId="35" xfId="5" applyNumberFormat="1" applyBorder="1" applyAlignment="1" applyProtection="1">
      <alignment horizontal="center"/>
      <protection locked="0"/>
    </xf>
    <xf numFmtId="167" fontId="4" fillId="0" borderId="36" xfId="5" applyNumberFormat="1" applyBorder="1" applyAlignment="1" applyProtection="1">
      <alignment horizontal="center"/>
      <protection locked="0"/>
    </xf>
    <xf numFmtId="167" fontId="4" fillId="0" borderId="9" xfId="5" applyNumberFormat="1" applyBorder="1" applyAlignment="1">
      <alignment horizontal="center"/>
    </xf>
    <xf numFmtId="4" fontId="3" fillId="0" borderId="23" xfId="0" applyNumberFormat="1" applyFont="1" applyBorder="1" applyAlignment="1">
      <alignment horizontal="center"/>
    </xf>
    <xf numFmtId="4" fontId="3" fillId="0" borderId="24" xfId="0" applyNumberFormat="1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4" fontId="3" fillId="0" borderId="15" xfId="0" applyNumberFormat="1" applyFont="1" applyBorder="1" applyAlignment="1">
      <alignment horizontal="center"/>
    </xf>
    <xf numFmtId="4" fontId="3" fillId="0" borderId="27" xfId="0" applyNumberFormat="1" applyFont="1" applyBorder="1" applyAlignment="1">
      <alignment horizontal="center"/>
    </xf>
    <xf numFmtId="4" fontId="3" fillId="0" borderId="28" xfId="0" applyNumberFormat="1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4" fontId="3" fillId="0" borderId="29" xfId="0" applyNumberFormat="1" applyFont="1" applyBorder="1" applyAlignment="1">
      <alignment horizontal="center"/>
    </xf>
    <xf numFmtId="4" fontId="5" fillId="0" borderId="31" xfId="0" applyNumberFormat="1" applyFont="1" applyBorder="1" applyAlignment="1">
      <alignment horizontal="center"/>
    </xf>
    <xf numFmtId="4" fontId="5" fillId="0" borderId="32" xfId="0" applyNumberFormat="1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4" fontId="5" fillId="0" borderId="28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4" fontId="5" fillId="0" borderId="27" xfId="0" applyNumberFormat="1" applyFont="1" applyBorder="1" applyAlignment="1">
      <alignment horizontal="center"/>
    </xf>
    <xf numFmtId="4" fontId="5" fillId="0" borderId="29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4" fontId="10" fillId="0" borderId="13" xfId="2" applyNumberFormat="1" applyFont="1" applyFill="1" applyBorder="1" applyAlignment="1">
      <alignment horizontal="right" vertical="center"/>
    </xf>
    <xf numFmtId="0" fontId="11" fillId="0" borderId="0" xfId="0" applyFont="1"/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0" fillId="0" borderId="13" xfId="0" applyFont="1" applyBorder="1"/>
    <xf numFmtId="165" fontId="10" fillId="0" borderId="14" xfId="3" applyNumberFormat="1" applyFont="1" applyFill="1" applyBorder="1"/>
    <xf numFmtId="0" fontId="10" fillId="0" borderId="16" xfId="0" applyFont="1" applyBorder="1"/>
    <xf numFmtId="166" fontId="10" fillId="0" borderId="16" xfId="1" applyNumberFormat="1" applyFont="1" applyFill="1" applyBorder="1" applyAlignment="1">
      <alignment horizontal="right" vertical="center"/>
    </xf>
    <xf numFmtId="165" fontId="10" fillId="0" borderId="0" xfId="3" applyNumberFormat="1" applyFont="1" applyFill="1" applyBorder="1"/>
    <xf numFmtId="165" fontId="10" fillId="0" borderId="1" xfId="3" applyNumberFormat="1" applyFont="1" applyFill="1" applyBorder="1"/>
    <xf numFmtId="0" fontId="10" fillId="0" borderId="17" xfId="0" applyFont="1" applyBorder="1"/>
    <xf numFmtId="166" fontId="10" fillId="0" borderId="17" xfId="1" applyNumberFormat="1" applyFont="1" applyFill="1" applyBorder="1" applyAlignment="1">
      <alignment horizontal="right" vertical="center"/>
    </xf>
    <xf numFmtId="165" fontId="10" fillId="0" borderId="18" xfId="3" applyNumberFormat="1" applyFont="1" applyFill="1" applyBorder="1"/>
    <xf numFmtId="165" fontId="10" fillId="0" borderId="19" xfId="3" applyNumberFormat="1" applyFont="1" applyFill="1" applyBorder="1"/>
    <xf numFmtId="0" fontId="11" fillId="0" borderId="16" xfId="0" applyFont="1" applyBorder="1" applyAlignment="1">
      <alignment horizontal="left" indent="1"/>
    </xf>
    <xf numFmtId="166" fontId="11" fillId="0" borderId="16" xfId="1" applyNumberFormat="1" applyFont="1" applyFill="1" applyBorder="1" applyAlignment="1">
      <alignment horizontal="right" vertical="center"/>
    </xf>
    <xf numFmtId="165" fontId="11" fillId="0" borderId="0" xfId="3" applyNumberFormat="1" applyFont="1" applyFill="1" applyBorder="1"/>
    <xf numFmtId="165" fontId="11" fillId="0" borderId="1" xfId="3" applyNumberFormat="1" applyFont="1" applyFill="1" applyBorder="1"/>
    <xf numFmtId="0" fontId="11" fillId="0" borderId="16" xfId="1" applyNumberFormat="1" applyFont="1" applyFill="1" applyBorder="1" applyAlignment="1">
      <alignment horizontal="right" vertical="center"/>
    </xf>
    <xf numFmtId="0" fontId="10" fillId="0" borderId="2" xfId="0" applyFont="1" applyBorder="1"/>
    <xf numFmtId="166" fontId="10" fillId="0" borderId="2" xfId="1" applyNumberFormat="1" applyFont="1" applyFill="1" applyBorder="1" applyAlignment="1">
      <alignment horizontal="right" vertical="center"/>
    </xf>
    <xf numFmtId="165" fontId="10" fillId="0" borderId="4" xfId="3" applyNumberFormat="1" applyFont="1" applyFill="1" applyBorder="1"/>
    <xf numFmtId="0" fontId="12" fillId="0" borderId="0" xfId="0" applyFont="1"/>
    <xf numFmtId="9" fontId="12" fillId="0" borderId="0" xfId="3" applyFont="1" applyFill="1"/>
    <xf numFmtId="164" fontId="12" fillId="0" borderId="0" xfId="3" applyNumberFormat="1" applyFont="1" applyFill="1"/>
    <xf numFmtId="165" fontId="10" fillId="0" borderId="15" xfId="3" applyNumberFormat="1" applyFont="1" applyFill="1" applyBorder="1"/>
    <xf numFmtId="165" fontId="10" fillId="0" borderId="3" xfId="3" applyNumberFormat="1" applyFont="1" applyFill="1" applyBorder="1"/>
    <xf numFmtId="43" fontId="11" fillId="0" borderId="0" xfId="0" applyNumberFormat="1" applyFont="1"/>
    <xf numFmtId="9" fontId="11" fillId="0" borderId="0" xfId="3" applyFont="1" applyFill="1"/>
    <xf numFmtId="0" fontId="11" fillId="0" borderId="1" xfId="3" applyNumberFormat="1" applyFont="1" applyFill="1" applyBorder="1"/>
    <xf numFmtId="44" fontId="11" fillId="0" borderId="0" xfId="0" applyNumberFormat="1" applyFont="1"/>
    <xf numFmtId="167" fontId="15" fillId="0" borderId="23" xfId="5" applyNumberFormat="1" applyFont="1" applyBorder="1" applyAlignment="1" applyProtection="1">
      <alignment horizontal="center"/>
      <protection locked="0"/>
    </xf>
    <xf numFmtId="167" fontId="15" fillId="0" borderId="24" xfId="5" applyNumberFormat="1" applyFont="1" applyBorder="1" applyAlignment="1" applyProtection="1">
      <alignment horizontal="center"/>
      <protection locked="0"/>
    </xf>
    <xf numFmtId="167" fontId="15" fillId="0" borderId="15" xfId="5" applyNumberFormat="1" applyFont="1" applyBorder="1" applyAlignment="1">
      <alignment horizontal="center"/>
    </xf>
    <xf numFmtId="167" fontId="15" fillId="0" borderId="27" xfId="5" applyNumberFormat="1" applyFont="1" applyBorder="1" applyAlignment="1">
      <alignment horizontal="center"/>
    </xf>
    <xf numFmtId="167" fontId="15" fillId="0" borderId="28" xfId="5" applyNumberFormat="1" applyFont="1" applyBorder="1" applyAlignment="1">
      <alignment horizontal="center"/>
    </xf>
    <xf numFmtId="167" fontId="15" fillId="0" borderId="29" xfId="5" applyNumberFormat="1" applyFont="1" applyBorder="1" applyAlignment="1">
      <alignment horizontal="center"/>
    </xf>
    <xf numFmtId="167" fontId="16" fillId="0" borderId="31" xfId="5" applyNumberFormat="1" applyFont="1" applyBorder="1" applyAlignment="1">
      <alignment horizontal="center"/>
    </xf>
    <xf numFmtId="167" fontId="16" fillId="0" borderId="32" xfId="5" applyNumberFormat="1" applyFont="1" applyBorder="1" applyAlignment="1">
      <alignment horizontal="center"/>
    </xf>
    <xf numFmtId="167" fontId="16" fillId="0" borderId="1" xfId="5" applyNumberFormat="1" applyFont="1" applyBorder="1" applyAlignment="1">
      <alignment horizontal="center"/>
    </xf>
    <xf numFmtId="167" fontId="16" fillId="0" borderId="27" xfId="5" applyNumberFormat="1" applyFont="1" applyBorder="1" applyAlignment="1">
      <alignment horizontal="center"/>
    </xf>
    <xf numFmtId="167" fontId="16" fillId="0" borderId="28" xfId="5" applyNumberFormat="1" applyFont="1" applyBorder="1" applyAlignment="1">
      <alignment horizontal="center"/>
    </xf>
    <xf numFmtId="167" fontId="16" fillId="0" borderId="29" xfId="5" applyNumberFormat="1" applyFont="1" applyBorder="1" applyAlignment="1">
      <alignment horizontal="center"/>
    </xf>
    <xf numFmtId="167" fontId="16" fillId="0" borderId="31" xfId="5" applyNumberFormat="1" applyFont="1" applyBorder="1" applyAlignment="1" applyProtection="1">
      <alignment horizontal="center"/>
      <protection locked="0"/>
    </xf>
    <xf numFmtId="167" fontId="16" fillId="0" borderId="32" xfId="5" applyNumberFormat="1" applyFont="1" applyBorder="1" applyAlignment="1" applyProtection="1">
      <alignment horizontal="center"/>
      <protection locked="0"/>
    </xf>
    <xf numFmtId="167" fontId="16" fillId="0" borderId="35" xfId="5" applyNumberFormat="1" applyFont="1" applyBorder="1" applyAlignment="1" applyProtection="1">
      <alignment horizontal="center"/>
      <protection locked="0"/>
    </xf>
    <xf numFmtId="167" fontId="16" fillId="0" borderId="36" xfId="5" applyNumberFormat="1" applyFont="1" applyBorder="1" applyAlignment="1" applyProtection="1">
      <alignment horizontal="center"/>
      <protection locked="0"/>
    </xf>
    <xf numFmtId="167" fontId="16" fillId="0" borderId="9" xfId="5" applyNumberFormat="1" applyFont="1" applyBorder="1" applyAlignment="1">
      <alignment horizontal="center"/>
    </xf>
    <xf numFmtId="165" fontId="11" fillId="0" borderId="0" xfId="3" applyNumberFormat="1" applyFont="1"/>
    <xf numFmtId="168" fontId="11" fillId="0" borderId="0" xfId="0" applyNumberFormat="1" applyFo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3" fillId="0" borderId="20" xfId="5" applyFont="1" applyBorder="1" applyAlignment="1">
      <alignment horizontal="center" vertical="center" wrapText="1"/>
    </xf>
    <xf numFmtId="0" fontId="3" fillId="0" borderId="21" xfId="5" applyFont="1" applyBorder="1" applyAlignment="1">
      <alignment horizontal="center" vertical="center" wrapText="1"/>
    </xf>
    <xf numFmtId="49" fontId="5" fillId="2" borderId="0" xfId="5" applyNumberFormat="1" applyFont="1" applyFill="1" applyAlignment="1">
      <alignment horizontal="center"/>
    </xf>
    <xf numFmtId="49" fontId="3" fillId="0" borderId="0" xfId="4" applyNumberFormat="1" applyFont="1" applyAlignment="1">
      <alignment horizontal="center"/>
    </xf>
    <xf numFmtId="0" fontId="3" fillId="0" borderId="0" xfId="4" applyFont="1" applyAlignment="1">
      <alignment horizontal="center"/>
    </xf>
    <xf numFmtId="0" fontId="3" fillId="0" borderId="0" xfId="4" quotePrefix="1" applyFont="1" applyAlignment="1">
      <alignment horizontal="center"/>
    </xf>
    <xf numFmtId="49" fontId="3" fillId="0" borderId="0" xfId="6" applyNumberFormat="1" applyFont="1" applyAlignment="1">
      <alignment horizontal="center"/>
    </xf>
    <xf numFmtId="0" fontId="3" fillId="0" borderId="0" xfId="6" applyFont="1" applyAlignment="1">
      <alignment horizontal="center"/>
    </xf>
    <xf numFmtId="49" fontId="3" fillId="0" borderId="0" xfId="8" applyNumberFormat="1" applyFont="1" applyAlignment="1">
      <alignment horizontal="center"/>
    </xf>
    <xf numFmtId="0" fontId="3" fillId="0" borderId="0" xfId="8" applyFont="1" applyAlignment="1">
      <alignment horizontal="center"/>
    </xf>
    <xf numFmtId="0" fontId="9" fillId="0" borderId="20" xfId="5" applyFont="1" applyBorder="1" applyAlignment="1">
      <alignment horizontal="center" vertical="center" wrapText="1"/>
    </xf>
    <xf numFmtId="0" fontId="9" fillId="0" borderId="21" xfId="5" applyFont="1" applyBorder="1" applyAlignment="1">
      <alignment horizontal="center" vertical="center" wrapText="1"/>
    </xf>
    <xf numFmtId="49" fontId="4" fillId="2" borderId="0" xfId="5" applyNumberFormat="1" applyFill="1" applyAlignment="1">
      <alignment horizontal="center"/>
    </xf>
    <xf numFmtId="49" fontId="9" fillId="0" borderId="0" xfId="4" applyNumberFormat="1" applyFont="1" applyAlignment="1">
      <alignment horizontal="center"/>
    </xf>
    <xf numFmtId="0" fontId="9" fillId="0" borderId="0" xfId="4" applyFont="1" applyAlignment="1">
      <alignment horizontal="center"/>
    </xf>
  </cellXfs>
  <cellStyles count="9">
    <cellStyle name="Comma" xfId="1" builtinId="3"/>
    <cellStyle name="Comma 2" xfId="7" xr:uid="{44DC1159-50CD-470B-B4E3-9ECC14C535F7}"/>
    <cellStyle name="Currency" xfId="2" builtinId="4"/>
    <cellStyle name="Normal" xfId="0" builtinId="0"/>
    <cellStyle name="Normal 2" xfId="4" xr:uid="{E0AEAF0F-8A6D-4C3C-9D5E-1720478F4582}"/>
    <cellStyle name="Normal 2 3 2" xfId="8" xr:uid="{D5BCF1DC-0F9D-475F-87E5-6385ACB79F55}"/>
    <cellStyle name="Normal 6" xfId="6" xr:uid="{2FBD8549-9B8C-4E22-AB9A-E640EFECBAD1}"/>
    <cellStyle name="Normal_REVENUE TABLE" xfId="5" xr:uid="{1BE8BD26-E9B4-43F9-B9C7-A208047BDE48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9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4.xml"/><Relationship Id="rId34" Type="http://schemas.openxmlformats.org/officeDocument/2006/relationships/externalLink" Target="externalLinks/externalLink17.xml"/><Relationship Id="rId42" Type="http://schemas.openxmlformats.org/officeDocument/2006/relationships/theme" Target="theme/theme1.xml"/><Relationship Id="rId47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2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37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23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19.xml"/><Relationship Id="rId49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18.xml"/><Relationship Id="rId43" Type="http://schemas.openxmlformats.org/officeDocument/2006/relationships/styles" Target="styles.xml"/><Relationship Id="rId48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externalLink" Target="externalLinks/externalLink16.xml"/><Relationship Id="rId38" Type="http://schemas.openxmlformats.org/officeDocument/2006/relationships/externalLink" Target="externalLinks/externalLink21.xml"/><Relationship Id="rId46" Type="http://schemas.openxmlformats.org/officeDocument/2006/relationships/customXml" Target="../customXml/item1.xml"/><Relationship Id="rId20" Type="http://schemas.openxmlformats.org/officeDocument/2006/relationships/externalLink" Target="externalLinks/externalLink3.xml"/><Relationship Id="rId41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/RAMP%20(HISTORICAL)/FY2018%20Tables/Historical%20Shells%201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azzara/OneDrive%20-%20ibhe.org/RAMP%20Files%202019%20to%20Current/Public%20Universities/SIU/FY%202019/SIUC-FY-19-BY21-Operating%20RAMP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azzara/OneDrive%20-%20ibhe.org/RAMP%20Files%202019%20to%20Current/Public%20Universities/SIU/FY%202019/SIUE-FY-19-BY21-Operating%20RAMP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azzara/OneDrive%20-%20ibhe.org/RAMP%20Files%202019%20to%20Current/Public%20Universities/SIU/FY%202019/SOM-FY-19-BY21-Operating%20RAMP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azzara/OneDrive%20-%20ibhe.org/RAMP%20Files%202019%20to%20Current/Public%20Universities/U%20of%20I/FY%202019/UI%20SO-FY19-BY21-Operating%20RAMP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azzara/OneDrive%20-%20ibhe.org/RAMP%20Files%202019%20to%20Current/Public%20Universities/U%20of%20I/FY%202019/UI%20TOTAL-FY19-BY21-Operating%20RAMP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azzara/OneDrive%20-%20ibhe.org/RAMP%20Files%202019%20to%20Current/Public%20Universities/U%20of%20I/FY%202019/UIC-FY19-BY21-Operating%20RAMP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azzara/OneDrive%20-%20ibhe.org/RAMP%20Files%202019%20to%20Current/Public%20Universities/U%20of%20I/FY%202019/UIS-FY19-BY21-Operating%20RAMP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azzara/OneDrive%20-%20ibhe.org/RAMP%20Files%202019%20to%20Current/Public%20Universities/U%20of%20I/FY%202019/UIUC-FY19-BY21-Operating%20RAMP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azzara/OneDrive%20-%20ibhe.org/RAMP%20Files%202019%20to%20Current/Public%20Universities/WIU/WIU-FY19-BY21-Operating%20RAMP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/RAMP/RAMP%20Files%202019%20to%20Current/Public%20Universities/CSU/FY%202019/CSU-FY19-BY21-Operating%20RAM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RAMP/FY2020%20RAMP/20%20IBHE%20Instructions%20black%20shells/Blank%20University%20Tech%20Tables%20FY20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/RAMP/FY2021%20RAMP/21%20IBHE%20Instructions%20blanc%20shells/New%20Operating%20RAMP%20Shell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/_Virtual%20Storage/Account%20Analysis/FY18/AR%20Aging%20Analysis%20(Bad%20Debt)%20-%20Student%20Receivables%20(3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/TECHNICAL%20QUESTIONS/FY2021/Blank%20University%20Tech%20Tables%20FY202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bheorg.sharepoint.com/sites/MSO/Shared%20Documents/RAMP/RAMP%20Files%202019%20to%20Current/FY%202022/Public%20Universities/CSU/FY22-Operating%20RAMP%20Data%20Request_CSU%2010312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/VPFP%20Office/Budget/RAMP/RAMP21/Historical-Operating%20Budget%20RAMP/Copy%20of%20New%20Operating%20RAMP%20Shell%20(Version%202)%20-%20Working%20Copy%20Amand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azzara/OneDrive%20-%20ibhe.org/RAMP%20Files%202019%20to%20Current/Public%20Universities/CSU/FY%202019/CSU-FY19-BY21-Operating%20RAMP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azzara/OneDrive%20-%20ibhe.org/RAMP%20Files%202019%20to%20Current/Public%20Universities/EIU/FY%202019/EIU-FY19-BY19-Operating%20RAMP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azzara/OneDrive%20-%20ibhe.org/RAMP%20Files%202019%20to%20Current/Public%20Universities/GSU/FY%202019/GSU-FY19-BY21-Operating%20RAMP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azzara/OneDrive%20-%20ibhe.org/RAMP%20Files%202019%20to%20Current/Public%20Universities/ISU/FY%202019/ISU-FY19-BY21-Operating%20RAMP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azzara/OneDrive%20-%20ibhe.org/RAMP%20Files%202019%20to%20Current/Public%20Universities/NEIU/FY%202019/NEIU-FY19-BY21-Operating%20RAMP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BUDGET/DOCUMENT/e00apc1/IBHE/RAMP%20-%20NEW%202020/Brien%20files/New%20Operating%20RAMP%20Shell%20(Version%20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azzara/OneDrive%20-%20ibhe.org/RAMP%20Files%202019%20to%20Current/Public%20Universities/SIU/FY%202019/SIU-FY19-BY21-Administration%20Operating%20RA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Table 1 Summary"/>
      <sheetName val="Table 1A"/>
      <sheetName val="Table 1B"/>
      <sheetName val="Table 2"/>
      <sheetName val="Table 3"/>
      <sheetName val="Table 3A"/>
      <sheetName val="Table 4"/>
      <sheetName val="Table 5"/>
      <sheetName val="Table 6"/>
      <sheetName val="Table 7"/>
      <sheetName val="Table 8"/>
      <sheetName val="Table 11 Summary Obj"/>
      <sheetName val="Table 11A Obj"/>
      <sheetName val="Table 11B Obj"/>
      <sheetName val="Table 12 "/>
      <sheetName val="EDITS"/>
    </sheetNames>
    <sheetDataSet>
      <sheetData sheetId="0">
        <row r="10">
          <cell r="B10" t="str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E1-Operations Costs by Object"/>
      <sheetName val="E2-Operations Costs by Function"/>
      <sheetName val="E3-Operations by Fund &amp; Object"/>
      <sheetName val="E4-Revenue &amp; Expense by Source"/>
      <sheetName val="E5-Athletics Expenditures"/>
      <sheetName val="E6-Energy Usage &amp; Utility Cost"/>
      <sheetName val="E7-University Income Fund"/>
      <sheetName val="E8-Enrollment &amp; Credit Hours"/>
      <sheetName val="E9-Performance Funding Request"/>
      <sheetName val="E10-Staff Earnings"/>
      <sheetName val="E11-Negotiated Salary Increases"/>
      <sheetName val="E12-Sick &amp; Vacation Leave"/>
      <sheetName val="E13-CFI Worksheet"/>
      <sheetName val="E14-BY State Appr. &amp; UIF"/>
      <sheetName val="E15-BY Other Non-Appr."/>
    </sheetNames>
    <sheetDataSet>
      <sheetData sheetId="0">
        <row r="10">
          <cell r="B10" t="str">
            <v>2019</v>
          </cell>
        </row>
        <row r="12">
          <cell r="B12" t="str">
            <v>Southern Illinois University Carbondale</v>
          </cell>
        </row>
      </sheetData>
      <sheetData sheetId="1"/>
      <sheetData sheetId="2"/>
      <sheetData sheetId="3">
        <row r="26">
          <cell r="C26">
            <v>94829.999999999985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E1-Operations Costs by Object"/>
      <sheetName val="E2-Operations Costs by Function"/>
      <sheetName val="E3-Operations by Fund &amp; Object"/>
      <sheetName val="E4-Revenue &amp; Expense by Source"/>
      <sheetName val="E5-Athletics Expenditures"/>
      <sheetName val="E6-Energy Usage &amp; Utility Cost"/>
      <sheetName val="E7-University Income Fund"/>
      <sheetName val="E8-Enrollment &amp; Credit Hours"/>
      <sheetName val="E9-Performance Funding Request"/>
      <sheetName val="E10-Staff Earnings"/>
      <sheetName val="E11-Negotiated Salary Increases"/>
      <sheetName val="E12-Sick &amp; Vacation Leave"/>
      <sheetName val="E13-CFI Worksheet"/>
      <sheetName val="E14-BY State Appr. &amp; UIF"/>
      <sheetName val="E15-BY Other Non-Appr."/>
    </sheetNames>
    <sheetDataSet>
      <sheetData sheetId="0">
        <row r="10">
          <cell r="B10" t="str">
            <v>2019</v>
          </cell>
        </row>
        <row r="12">
          <cell r="B12" t="str">
            <v>SIU Edwardsville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EdChks"/>
      <sheetName val="E1-Operations Costs by Object"/>
      <sheetName val="E2-Operations Costs by Function"/>
      <sheetName val="E3-Operations by Fund &amp; Object"/>
      <sheetName val="E4-Revenue &amp; Expense by Source"/>
      <sheetName val="E5-Athletics Expenditures"/>
      <sheetName val="E6-Energy Usage &amp; Utility Cost"/>
      <sheetName val="E7-University Income Fund"/>
      <sheetName val="E8-Enrollment &amp; Credit Hours"/>
      <sheetName val="E9-Performance Funding Request"/>
      <sheetName val="E10-Staff Earnings"/>
      <sheetName val="E11-Negotiated Salary Increases"/>
      <sheetName val="E12-Sick &amp; Vacation Leave"/>
      <sheetName val="E13-CFI Worksheet"/>
      <sheetName val="E14-BY State Appr. &amp; UIF"/>
      <sheetName val="E15-BY Other Non-Appr."/>
    </sheetNames>
    <sheetDataSet>
      <sheetData sheetId="0">
        <row r="10">
          <cell r="B10" t="str">
            <v>2019</v>
          </cell>
        </row>
        <row r="12">
          <cell r="B12" t="str">
            <v>SIUC School of Medicine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E1-Operations Costs by Object"/>
      <sheetName val="E2-Operations Costs by Function"/>
      <sheetName val="E3-Operations by Fund &amp; Object"/>
      <sheetName val="E4-Revenue &amp; Expense by Source"/>
      <sheetName val="E5-Athletics Expenditures"/>
      <sheetName val="E6-Energy Usage &amp; Utility Cost"/>
      <sheetName val="E7-University Income Fund"/>
      <sheetName val="E8-Enrollment &amp; Credit Hours"/>
      <sheetName val="E9-Performance Funding Request"/>
      <sheetName val="E10-Staff Earnings"/>
      <sheetName val="E11-Negotiated Salary Increases"/>
      <sheetName val="E12-Sick &amp; Vacation Leave"/>
      <sheetName val="E13-CFI Worksheet"/>
      <sheetName val="E14-BY State Appr. &amp; UIF"/>
      <sheetName val="E15-BY Other Non-Appr."/>
    </sheetNames>
    <sheetDataSet>
      <sheetData sheetId="0">
        <row r="10">
          <cell r="B10" t="str">
            <v>2019</v>
          </cell>
        </row>
        <row r="12">
          <cell r="B12" t="str">
            <v xml:space="preserve"> Univ of Illinois -System Office</v>
          </cell>
        </row>
      </sheetData>
      <sheetData sheetId="1">
        <row r="12">
          <cell r="C12">
            <v>57394.3</v>
          </cell>
        </row>
      </sheetData>
      <sheetData sheetId="2"/>
      <sheetData sheetId="3"/>
      <sheetData sheetId="4"/>
      <sheetData sheetId="5"/>
      <sheetData sheetId="6"/>
      <sheetData sheetId="7">
        <row r="9">
          <cell r="C9">
            <v>30259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E1-Operations Costs by Object"/>
      <sheetName val="E2-Operations Costs by Function"/>
      <sheetName val="E3-Operations by Fund &amp; Object"/>
      <sheetName val="E4-Revenue &amp; Expense by Source"/>
      <sheetName val="E5-Athletics Expenditures"/>
      <sheetName val="E6-Energy Usage &amp; Utility Cost"/>
      <sheetName val="E7-University Income Fund"/>
      <sheetName val="E8-Enrollment &amp; Credit Hours"/>
      <sheetName val="E9-Performance Funding Request"/>
      <sheetName val="E10-Staff Earnings"/>
      <sheetName val="E11-Negotiated Salary Increases"/>
      <sheetName val="E12-Sick &amp; Vacation Leave"/>
      <sheetName val="E13-CFI Worksheet"/>
      <sheetName val="E14-BY State Appr. &amp; UIF"/>
      <sheetName val="E15-BY Other Non-Appr."/>
    </sheetNames>
    <sheetDataSet>
      <sheetData sheetId="0">
        <row r="10">
          <cell r="B10" t="str">
            <v>2019</v>
          </cell>
        </row>
        <row r="12">
          <cell r="B12" t="str">
            <v xml:space="preserve">  Univ of Illinois Total Univ  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9">
          <cell r="C9">
            <v>294879.7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E1-Operations Costs by Object"/>
      <sheetName val="E2-Operations Costs by Function"/>
      <sheetName val="E3-Operations by Fund &amp; Object"/>
      <sheetName val="E4-Revenue &amp; Expense by Source"/>
      <sheetName val="E5-Athletics Expenditures"/>
      <sheetName val="E6-Energy Usage &amp; Utility Cost"/>
      <sheetName val="E7-University Income Fund"/>
      <sheetName val="E8-Enrollment &amp; Credit Hours"/>
      <sheetName val="E9-Performance Funding Request"/>
      <sheetName val="E10-Staff Earnings"/>
      <sheetName val="E11-Negotiated Salary Increases"/>
      <sheetName val="E12-Sick &amp; Vacation Leave"/>
      <sheetName val="E13-CFI Worksheet"/>
      <sheetName val="E14-BY State Appr. &amp; UIF"/>
      <sheetName val="E15-BY Other Non-Appr."/>
    </sheetNames>
    <sheetDataSet>
      <sheetData sheetId="0">
        <row r="10">
          <cell r="B10" t="str">
            <v>2019</v>
          </cell>
        </row>
        <row r="12">
          <cell r="B12" t="str">
            <v>University of Illinois at Chicago</v>
          </cell>
        </row>
      </sheetData>
      <sheetData sheetId="1">
        <row r="12">
          <cell r="C12">
            <v>192297.1</v>
          </cell>
        </row>
      </sheetData>
      <sheetData sheetId="2"/>
      <sheetData sheetId="3"/>
      <sheetData sheetId="4"/>
      <sheetData sheetId="5"/>
      <sheetData sheetId="6"/>
      <sheetData sheetId="7">
        <row r="9">
          <cell r="C9">
            <v>76978.3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E1-Operations Costs by Object"/>
      <sheetName val="E2-Operations Costs by Function"/>
      <sheetName val="E3-Operations by Fund &amp; Object"/>
      <sheetName val="E4-Revenue &amp; Expense by Source"/>
      <sheetName val="E5-Athletics Expenditures"/>
      <sheetName val="E6-Energy Usage &amp; Utility Cost"/>
      <sheetName val="E7-University Income Fund"/>
      <sheetName val="E8-Enrollment &amp; Credit Hours"/>
      <sheetName val="E9-Performance Funding Request"/>
      <sheetName val="E10-Staff Earnings"/>
      <sheetName val="E11-Negotiated Salary Increases"/>
      <sheetName val="E12-Sick &amp; Vacation Leave"/>
      <sheetName val="E13-CFI Worksheet"/>
      <sheetName val="E14-BY State Appr. &amp; UIF"/>
      <sheetName val="E15-BY Other Non-Appr."/>
    </sheetNames>
    <sheetDataSet>
      <sheetData sheetId="0">
        <row r="10">
          <cell r="B10" t="str">
            <v>2019</v>
          </cell>
        </row>
        <row r="12">
          <cell r="B12" t="str">
            <v>Univ of Illinois at Springfield</v>
          </cell>
        </row>
      </sheetData>
      <sheetData sheetId="1">
        <row r="12">
          <cell r="C12">
            <v>18497.7</v>
          </cell>
        </row>
      </sheetData>
      <sheetData sheetId="2"/>
      <sheetData sheetId="3"/>
      <sheetData sheetId="4"/>
      <sheetData sheetId="5"/>
      <sheetData sheetId="6"/>
      <sheetData sheetId="7">
        <row r="9">
          <cell r="C9">
            <v>8447.4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E1-Operations Costs by Object"/>
      <sheetName val="E2-Operations Costs by Function"/>
      <sheetName val="E3-Operations by Fund &amp; Object"/>
      <sheetName val="E4-Revenue &amp; Expense by Source"/>
      <sheetName val="E5-Athletics Expenditures"/>
      <sheetName val="E6-Energy Usage &amp; Utility Cost"/>
      <sheetName val="E7-University Income Fund"/>
      <sheetName val="E8-Enrollment &amp; Credit Hours"/>
      <sheetName val="E9-Performance Funding Request"/>
      <sheetName val="E10-Staff Earnings"/>
      <sheetName val="E11-Negotiated Salary Increases"/>
      <sheetName val="E12-Sick &amp; Vacation Leave"/>
      <sheetName val="E13-CFI Worksheet"/>
      <sheetName val="E14-BY State Appr. &amp; UIF"/>
      <sheetName val="E15-BY Other Non-Appr."/>
    </sheetNames>
    <sheetDataSet>
      <sheetData sheetId="0">
        <row r="10">
          <cell r="B10" t="str">
            <v>2019</v>
          </cell>
        </row>
        <row r="12">
          <cell r="B12" t="str">
            <v>Univ of Illinois at Urbana-Champaign</v>
          </cell>
        </row>
      </sheetData>
      <sheetData sheetId="1">
        <row r="12">
          <cell r="C12">
            <v>209092.6</v>
          </cell>
        </row>
      </sheetData>
      <sheetData sheetId="2"/>
      <sheetData sheetId="3"/>
      <sheetData sheetId="4"/>
      <sheetData sheetId="5"/>
      <sheetData sheetId="6"/>
      <sheetData sheetId="7">
        <row r="9">
          <cell r="C9">
            <v>179195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E1-Operations Costs by Object"/>
      <sheetName val="E2-Operations Costs by Function"/>
      <sheetName val="E3-Operations by Fund &amp; Object"/>
      <sheetName val="E4-Revenue &amp; Expense by Source"/>
      <sheetName val="E5-Athletics Expenditures"/>
      <sheetName val="E6-Energy Usage &amp; Utility Cost"/>
      <sheetName val="E7-University Income Fund"/>
      <sheetName val="E8-Enrollment &amp; Credit Hours"/>
      <sheetName val="E9-Performance Funding Request"/>
      <sheetName val="E10-Staff Earnings"/>
      <sheetName val="E11-Negotiated Salary Increases"/>
      <sheetName val="E12-Sick &amp; Vacation Leave"/>
      <sheetName val="E13-CFI Worksheet"/>
      <sheetName val="E14-BY State Appr. &amp; UIF"/>
      <sheetName val="E15-BY Other Non-Appr."/>
    </sheetNames>
    <sheetDataSet>
      <sheetData sheetId="0">
        <row r="10">
          <cell r="B10" t="str">
            <v>2019</v>
          </cell>
        </row>
        <row r="12">
          <cell r="B12" t="str">
            <v>WESTERN ILLINOIS UNIVERSITY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E1-Operations Costs by Object"/>
      <sheetName val="E2-Operations Costs by Function"/>
      <sheetName val="E3-Operations by Fund &amp; Object"/>
      <sheetName val="E4-Revenue &amp; Expense by Source"/>
      <sheetName val="E5-Athletics Expenditures"/>
      <sheetName val="E6-Energy Usage &amp; Utility Cost"/>
      <sheetName val="E7-University Income Fund"/>
      <sheetName val="E8-Enrollment &amp; Credit Hours"/>
      <sheetName val="E9-Performance Funding Req"/>
      <sheetName val="E10-Staff Earnings"/>
      <sheetName val="E11-Negotiated Salary Increases"/>
      <sheetName val="E12-Sick &amp; Vacation Leave"/>
      <sheetName val="E13-CFI Worksheet"/>
      <sheetName val="E14-BY State Appr. &amp; UIF"/>
      <sheetName val="E15-BY Other Non-Appr.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Sheet"/>
      <sheetName val="inst names"/>
      <sheetName val="3-Contracts Table "/>
      <sheetName val="Undergrad Waivers Table 4"/>
      <sheetName val="Graduate Waivers Table 5"/>
      <sheetName val="6-Sick Leave-Vacation"/>
      <sheetName val="7-UIF"/>
      <sheetName val="3% calculation Table 8"/>
      <sheetName val="Table 9 Def. Maint."/>
      <sheetName val="Table 10 Gen Equity"/>
    </sheetNames>
    <sheetDataSet>
      <sheetData sheetId="0">
        <row r="24">
          <cell r="A24" t="str">
            <v>University Name</v>
          </cell>
        </row>
      </sheetData>
      <sheetData sheetId="1">
        <row r="1">
          <cell r="A1" t="str">
            <v>University Name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8-Enrollment &amp; Credit Hour (2"/>
      <sheetName val="Cover Page"/>
      <sheetName val="E1-Operations Costs by Object"/>
      <sheetName val="E2-Operations Costs by Function"/>
      <sheetName val="E3-Operations by Fund &amp; Object"/>
      <sheetName val="E4-Revenue &amp; Expense by Source"/>
      <sheetName val="E5-Athletics Expenditures"/>
      <sheetName val="E6-Energy Usage &amp; Utility Cost"/>
      <sheetName val="E7-University Income Fund"/>
      <sheetName val="E8-Enrollment &amp; Credit Hours"/>
      <sheetName val="E9-Performance Funding Request"/>
      <sheetName val="E10-Staff Earnings"/>
      <sheetName val="E11-Negotiated Salary Increases"/>
      <sheetName val="E12-Sick &amp; Vacation Leave"/>
      <sheetName val="E13-CFI Worksheet"/>
      <sheetName val="E14-BY State Appr. &amp; UIF"/>
      <sheetName val="E15-BY Other Non-Appr."/>
    </sheetNames>
    <sheetDataSet>
      <sheetData sheetId="0" refreshError="1"/>
      <sheetData sheetId="1">
        <row r="10">
          <cell r="B10" t="str">
            <v>2019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Activity Aging Analysis"/>
      <sheetName val="PY Activity Aging Analysis"/>
      <sheetName val="Analytics"/>
      <sheetName val="PMT Activity Aging Analysis"/>
      <sheetName val="FY18 bad Debt Alloc by AR Bal"/>
      <sheetName val="FY18 bad Debt Alloc by Revenue"/>
      <sheetName val="FY18 AR"/>
      <sheetName val="FY18 PMT"/>
      <sheetName val="FY17 AR"/>
      <sheetName val="FY17 PMT"/>
      <sheetName val="FY16 AR"/>
      <sheetName val="FY16 PMT"/>
      <sheetName val="FY15 AR"/>
      <sheetName val="FY15 PMT"/>
      <sheetName val="FY14 AR"/>
      <sheetName val="FY14 PMT"/>
      <sheetName val="Term Commencement"/>
    </sheetNames>
    <sheetDataSet>
      <sheetData sheetId="0"/>
      <sheetData sheetId="1"/>
      <sheetData sheetId="2">
        <row r="11">
          <cell r="B11" t="str">
            <v>Analysis</v>
          </cell>
          <cell r="C11">
            <v>43281</v>
          </cell>
          <cell r="D11">
            <v>42916</v>
          </cell>
          <cell r="E11">
            <v>42551</v>
          </cell>
          <cell r="F11">
            <v>42185</v>
          </cell>
          <cell r="G11">
            <v>41820</v>
          </cell>
        </row>
        <row r="12">
          <cell r="B12" t="str">
            <v>Trade A/R to Net Sales</v>
          </cell>
        </row>
        <row r="13">
          <cell r="B13" t="str">
            <v># of Days Sales in Trade A/R</v>
          </cell>
        </row>
        <row r="14">
          <cell r="B14">
            <v>0</v>
          </cell>
        </row>
        <row r="15">
          <cell r="B15" t="str">
            <v>A/R Turnover</v>
          </cell>
        </row>
        <row r="16">
          <cell r="B16" t="str">
            <v>Age of Receivables</v>
          </cell>
        </row>
        <row r="17">
          <cell r="B17">
            <v>0</v>
          </cell>
        </row>
        <row r="18">
          <cell r="B18" t="str">
            <v>Allowance as a % of Trade A/R</v>
          </cell>
        </row>
        <row r="19">
          <cell r="B19" t="str">
            <v>Allowance as a % of Sales</v>
          </cell>
        </row>
        <row r="20">
          <cell r="B20">
            <v>0</v>
          </cell>
        </row>
        <row r="21">
          <cell r="B21" t="str">
            <v>Bad Debt Exp. as a % of Trade A/R</v>
          </cell>
        </row>
        <row r="22">
          <cell r="B22" t="str">
            <v>Bad Debt Exp. as a % of Net Sales</v>
          </cell>
        </row>
        <row r="24">
          <cell r="B24" t="str">
            <v>Bad Debt Exp. as a % of Net Sales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Sheet"/>
      <sheetName val="inst names"/>
      <sheetName val="3-Contracts Table "/>
      <sheetName val="Undergrad Waivers Table 4"/>
      <sheetName val="Graduate Waivers Table 5"/>
      <sheetName val="6-Sick Leave-Vacation"/>
      <sheetName val="7-UIF"/>
      <sheetName val="3% calculation Table 8"/>
      <sheetName val="Table 9 Def. Maint."/>
      <sheetName val="Table 10 Gen Equity"/>
    </sheetNames>
    <sheetDataSet>
      <sheetData sheetId="0"/>
      <sheetData sheetId="1">
        <row r="1">
          <cell r="A1" t="str">
            <v>University Name</v>
          </cell>
        </row>
        <row r="2">
          <cell r="A2" t="str">
            <v>Chicago State University</v>
          </cell>
        </row>
        <row r="3">
          <cell r="A3" t="str">
            <v>Eastern Illinois University</v>
          </cell>
        </row>
        <row r="4">
          <cell r="A4" t="str">
            <v>Governors State University</v>
          </cell>
        </row>
        <row r="5">
          <cell r="A5" t="str">
            <v>Illinois State University</v>
          </cell>
        </row>
        <row r="6">
          <cell r="A6" t="str">
            <v>Northeastern Illinois University</v>
          </cell>
        </row>
        <row r="7">
          <cell r="A7" t="str">
            <v>Northern Illinois University</v>
          </cell>
        </row>
        <row r="8">
          <cell r="A8" t="str">
            <v>Southern Illinois University Carbondale</v>
          </cell>
        </row>
        <row r="9">
          <cell r="A9" t="str">
            <v>Southern Illinois University Edwardsville</v>
          </cell>
        </row>
        <row r="10">
          <cell r="A10" t="str">
            <v>Southern Illinois University Administration</v>
          </cell>
        </row>
        <row r="11">
          <cell r="A11" t="str">
            <v>University of Illinois - Total University</v>
          </cell>
        </row>
        <row r="12">
          <cell r="A12" t="str">
            <v>University of Illinois at Chicago</v>
          </cell>
        </row>
        <row r="13">
          <cell r="A13" t="str">
            <v>University of Illinois at Springfield</v>
          </cell>
        </row>
        <row r="14">
          <cell r="A14" t="str">
            <v>University of Illinois at Urbana-Champaign</v>
          </cell>
        </row>
        <row r="15">
          <cell r="A15" t="str">
            <v>University of Illinois - University Administration</v>
          </cell>
        </row>
        <row r="16">
          <cell r="A16" t="str">
            <v>Western Illinois University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E1-Operations Costs by Object"/>
      <sheetName val="E2-Operations Costs by Function"/>
      <sheetName val="E3-Operations by Fund &amp; Object"/>
      <sheetName val="E4-Revenue &amp; Expense"/>
      <sheetName val="E5-Revenue &amp; Expense by Source"/>
      <sheetName val="E6-Energy Usage &amp; Utility Cost"/>
      <sheetName val="E7-University Income Fund"/>
      <sheetName val="E8-Enrollment &amp; Credit Hours"/>
      <sheetName val="E9-Performance Funding Request"/>
      <sheetName val="E10-Staff Earnings"/>
      <sheetName val="E11-Negotiated Salary Increases"/>
      <sheetName val="E12-Sick &amp; Vacation Leave"/>
      <sheetName val="E13-Tuition Qrt by Residency"/>
      <sheetName val="E14-Tuition Qrt by Demographic"/>
    </sheetNames>
    <sheetDataSet>
      <sheetData sheetId="0"/>
      <sheetData sheetId="1">
        <row r="41">
          <cell r="D41">
            <v>20659.700000000004</v>
          </cell>
        </row>
      </sheetData>
      <sheetData sheetId="2"/>
      <sheetData sheetId="3"/>
      <sheetData sheetId="4"/>
      <sheetData sheetId="5"/>
      <sheetData sheetId="6"/>
      <sheetData sheetId="7">
        <row r="9">
          <cell r="C9">
            <v>19420.400000000001</v>
          </cell>
        </row>
        <row r="14">
          <cell r="C14">
            <v>17844.400000000001</v>
          </cell>
        </row>
        <row r="15">
          <cell r="C15"/>
        </row>
        <row r="16">
          <cell r="C16">
            <v>696.2</v>
          </cell>
        </row>
        <row r="17">
          <cell r="C17">
            <v>3716.8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E1-Operations Costs by Object"/>
      <sheetName val="E2-Operations Costs by Function"/>
      <sheetName val="E3-Operations by Fund &amp; Object"/>
      <sheetName val="E4-Revenue &amp; Expense by Source"/>
      <sheetName val="E5-Athletics Expenditures"/>
      <sheetName val="E6-Energy Usage &amp; Utility Cost"/>
      <sheetName val="E7-University Income Fund"/>
      <sheetName val="E8-Enrollment &amp; Credit Hours"/>
      <sheetName val="E9-Performance Funding Request"/>
      <sheetName val="E10-Staff Earnings"/>
      <sheetName val="E11-Negotiated Salary Increases"/>
      <sheetName val="E12-Sick &amp; Vacation Leave"/>
      <sheetName val="E13-CFI Worksheet"/>
      <sheetName val="E14-BY State Appr. &amp; UIF"/>
      <sheetName val="E15-BY Other Non-Appr."/>
    </sheetNames>
    <sheetDataSet>
      <sheetData sheetId="0">
        <row r="10">
          <cell r="B10" t="str">
            <v>2019</v>
          </cell>
        </row>
        <row r="12">
          <cell r="B12" t="str">
            <v>Illinois State University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E1-Operations Costs by Object"/>
      <sheetName val="E2-Operations Costs by Function"/>
      <sheetName val="E3-Operations by Fund &amp; Object"/>
      <sheetName val="E4-Revenue &amp; Expense by Source"/>
      <sheetName val="E5-Athletics Expenditures"/>
      <sheetName val="E6-Energy Usage &amp; Utility Cost"/>
      <sheetName val="E7-University Income Fund"/>
      <sheetName val="E8-Enrollment &amp; Credit Hours"/>
      <sheetName val="E9-Performance Funding Req"/>
      <sheetName val="E10-Staff Earnings"/>
      <sheetName val="E11-Negotiated Salary Increases"/>
      <sheetName val="E12-Sick &amp; Vacation Leave"/>
      <sheetName val="E13-CFI Worksheet"/>
      <sheetName val="E14-BY State Appr. &amp; UIF"/>
      <sheetName val="E15-BY Other Non-Appr."/>
    </sheetNames>
    <sheetDataSet>
      <sheetData sheetId="0">
        <row r="12">
          <cell r="B12" t="str">
            <v>CHICAGO STATE UNIVERSITY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E1-Operations Costs by Object"/>
      <sheetName val="E2-Operations Costs by Function"/>
      <sheetName val="E3-Operations by Fund &amp; Object"/>
      <sheetName val="E4-Revenue &amp; Expense by Source"/>
      <sheetName val="E5-Athletics Expenditures"/>
      <sheetName val="E6-Energy Usage &amp; Utility Cost"/>
      <sheetName val="E7-University Income Fund"/>
      <sheetName val="E8-Enrollment &amp; Credit Hours"/>
      <sheetName val="E9-Performance Funding Request"/>
      <sheetName val="E10-Staff Earnings"/>
      <sheetName val="E11-Negotiated Salary Increases"/>
      <sheetName val="E12-Sick &amp; Vacation Leave"/>
      <sheetName val="E13-CFI Worksheet"/>
      <sheetName val="E14-BY State Appr. &amp; UIF"/>
      <sheetName val="E15-BY Other Non-Appr."/>
    </sheetNames>
    <sheetDataSet>
      <sheetData sheetId="0">
        <row r="10">
          <cell r="B10" t="str">
            <v>2019</v>
          </cell>
        </row>
        <row r="12">
          <cell r="B12" t="str">
            <v>EASTERN ILLINOIS UNIVERSITY</v>
          </cell>
        </row>
      </sheetData>
      <sheetData sheetId="1">
        <row r="12">
          <cell r="C12">
            <v>36326.970170000001</v>
          </cell>
        </row>
      </sheetData>
      <sheetData sheetId="2"/>
      <sheetData sheetId="3">
        <row r="26">
          <cell r="D26">
            <v>37874.345120000005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E1-Operations Costs by Object"/>
      <sheetName val="E2-Operations Costs by Function"/>
      <sheetName val="E3-Operations by Fund &amp; Object"/>
      <sheetName val="E4-Revenue &amp; Expense by Source"/>
      <sheetName val="E5-Athletics Expenditures"/>
      <sheetName val="E6-Energy Usage &amp; Utility Cost"/>
      <sheetName val="E7-University Income Fund"/>
      <sheetName val="E8-Enrollment &amp; Credit Hours"/>
      <sheetName val="E9-Performance Funding Request"/>
      <sheetName val="E10-Staff Earnings"/>
      <sheetName val="E11-Negotiated Salary Increases"/>
      <sheetName val="E12-Sick &amp; Vacation Leave"/>
      <sheetName val="E13-CFI Worksheet"/>
      <sheetName val="E14-BY State Appr. &amp; UIF"/>
      <sheetName val="E15-BY Other Non-Appr."/>
    </sheetNames>
    <sheetDataSet>
      <sheetData sheetId="0">
        <row r="10">
          <cell r="B10" t="str">
            <v>2019</v>
          </cell>
        </row>
        <row r="12">
          <cell r="B12" t="str">
            <v>GOVERNORS STATE UNIVERSITY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E1-Operations Costs by Object"/>
      <sheetName val="E2-Operations Costs by Function"/>
      <sheetName val="E3-Operations by Fund &amp; Object"/>
      <sheetName val="E4-Revenue &amp; Expense by Source"/>
      <sheetName val="E5-Athletics Expenditures"/>
      <sheetName val="E6-Energy Usage &amp; Utility Cost"/>
      <sheetName val="E7-University Income Fund"/>
      <sheetName val="E8-Enrollment &amp; Credit Hours"/>
      <sheetName val="E9-Performance Funding Request"/>
      <sheetName val="E10-Staff Earnings"/>
      <sheetName val="E11-Negotiated Salary Increases"/>
      <sheetName val="E12-Sick &amp; Vacation Leave"/>
      <sheetName val="E13-CFI Worksheet"/>
      <sheetName val="E14-BY State Appr. &amp; UIF"/>
      <sheetName val="E15-BY Other Non-Appr."/>
    </sheetNames>
    <sheetDataSet>
      <sheetData sheetId="0">
        <row r="10">
          <cell r="B10" t="str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E1-Operations Costs by Object"/>
      <sheetName val="E2-Operations Costs by Function"/>
      <sheetName val="E3-Operations by Fund &amp; Object"/>
      <sheetName val="E4-Revenue &amp; Expense by Source"/>
      <sheetName val="E5-Athletics Expenditures"/>
      <sheetName val="E6-Energy Usage &amp; Utility C"/>
      <sheetName val="E7-University Income Fund"/>
      <sheetName val="E8-Enrollment &amp; Credit Hours"/>
      <sheetName val="E9-Performance Funding Request"/>
      <sheetName val="E10-Staff Earnings"/>
      <sheetName val="E11-Negotiated Salary Increases"/>
      <sheetName val="E12-Sick &amp; Vacation Leave"/>
      <sheetName val="E13-CFI Worksheet"/>
      <sheetName val="E14-BY State Appr. &amp; UIF"/>
      <sheetName val="E15-BY Other Non-Appr."/>
    </sheetNames>
    <sheetDataSet>
      <sheetData sheetId="0">
        <row r="10">
          <cell r="B10" t="str">
            <v>2019</v>
          </cell>
        </row>
        <row r="12">
          <cell r="B12" t="str">
            <v>Northeastern Illinois University</v>
          </cell>
        </row>
      </sheetData>
      <sheetData sheetId="1">
        <row r="41">
          <cell r="D41">
            <v>51004.65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E1-Operations Costs by Object"/>
      <sheetName val="E2-Operations Costs by Function"/>
      <sheetName val="E3-Operations by Fund &amp; Object"/>
      <sheetName val="E4-Revenue &amp; Expense by Source"/>
      <sheetName val="E5-Athletics Expenditures"/>
      <sheetName val="E6-Energy Usage &amp; Utility Cost"/>
      <sheetName val="E7-University Income Fund"/>
      <sheetName val="E8-Enrollment &amp; Credit Hours"/>
      <sheetName val="E9-Performance Funding Request"/>
      <sheetName val="E10-Staff Earnings"/>
      <sheetName val="E11-Negotiated Salary Increases"/>
      <sheetName val="E12-Sick &amp; Vacation Leave"/>
      <sheetName val="E13-CFI Worksheet"/>
      <sheetName val="E14-BY State Appr. &amp; UIF"/>
      <sheetName val="E15-BY Other Non-Appr."/>
    </sheetNames>
    <sheetDataSet>
      <sheetData sheetId="0">
        <row r="10">
          <cell r="B10" t="str">
            <v>2019</v>
          </cell>
        </row>
        <row r="12">
          <cell r="B12" t="str">
            <v>Northern Illinois University</v>
          </cell>
        </row>
      </sheetData>
      <sheetData sheetId="1"/>
      <sheetData sheetId="2">
        <row r="12">
          <cell r="I12">
            <v>113966.73032499118</v>
          </cell>
        </row>
      </sheetData>
      <sheetData sheetId="3">
        <row r="26">
          <cell r="C26">
            <v>83647.000000000015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E1-Operations Costs by Object"/>
      <sheetName val="E2-Operations Costs by Function"/>
      <sheetName val="E3-Operations by Fund &amp; Object"/>
      <sheetName val="E4-Revenue &amp; Expense by Source"/>
      <sheetName val="E5-Athletics Expenditures"/>
      <sheetName val="E6-Energy Usage &amp; Utility Cost"/>
      <sheetName val="E7-University Income Fund"/>
      <sheetName val="E8-Enrollment &amp; Credit Hours"/>
      <sheetName val="E9-Performance Funding Request"/>
      <sheetName val="E10-Staff Earnings"/>
      <sheetName val="E11-Negotiated Salary Increases"/>
      <sheetName val="E12-Sick &amp; Vacation Leave"/>
      <sheetName val="E13-CFI Worksheet"/>
      <sheetName val="E14-BY State Appr. &amp; UIF"/>
      <sheetName val="E15-BY Other Non-Appr."/>
    </sheetNames>
    <sheetDataSet>
      <sheetData sheetId="0">
        <row r="10">
          <cell r="B10" t="str">
            <v>2019</v>
          </cell>
        </row>
        <row r="12">
          <cell r="B12" t="str">
            <v>SIU Administration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D91D4-87E7-405D-8DED-F542AEE241B1}">
  <dimension ref="A1:L369"/>
  <sheetViews>
    <sheetView showGridLines="0" topLeftCell="A264" zoomScale="85" zoomScaleNormal="85" zoomScaleSheetLayoutView="70" workbookViewId="0">
      <selection activeCell="J361" sqref="J361:J362"/>
    </sheetView>
  </sheetViews>
  <sheetFormatPr baseColWidth="10" defaultColWidth="9.1640625" defaultRowHeight="15" x14ac:dyDescent="0.2"/>
  <cols>
    <col min="1" max="1" width="40.83203125" style="121" customWidth="1"/>
    <col min="2" max="2" width="14.1640625" style="121" customWidth="1"/>
    <col min="3" max="3" width="12.33203125" style="121" customWidth="1"/>
    <col min="4" max="4" width="14.1640625" style="121" customWidth="1"/>
    <col min="5" max="5" width="12.33203125" style="121" customWidth="1"/>
    <col min="6" max="6" width="14.1640625" style="121" customWidth="1"/>
    <col min="7" max="7" width="12.33203125" style="121" customWidth="1"/>
    <col min="8" max="8" width="14.1640625" style="121" customWidth="1"/>
    <col min="9" max="9" width="12.33203125" style="121" customWidth="1"/>
    <col min="10" max="10" width="12.83203125" style="121" customWidth="1"/>
    <col min="11" max="11" width="13.83203125" style="121" bestFit="1" customWidth="1"/>
    <col min="12" max="16384" width="9.1640625" style="121"/>
  </cols>
  <sheetData>
    <row r="1" spans="1:11" x14ac:dyDescent="0.2">
      <c r="A1" s="172" t="s">
        <v>0</v>
      </c>
      <c r="B1" s="172"/>
      <c r="C1" s="172"/>
      <c r="D1" s="172"/>
      <c r="E1" s="172"/>
      <c r="F1" s="172"/>
      <c r="G1" s="172"/>
      <c r="H1" s="172"/>
      <c r="I1" s="172"/>
    </row>
    <row r="2" spans="1:11" x14ac:dyDescent="0.2">
      <c r="A2" s="172" t="s">
        <v>91</v>
      </c>
      <c r="B2" s="172"/>
      <c r="C2" s="172"/>
      <c r="D2" s="172"/>
      <c r="E2" s="172"/>
      <c r="F2" s="172"/>
      <c r="G2" s="172"/>
      <c r="H2" s="172"/>
      <c r="I2" s="172"/>
    </row>
    <row r="3" spans="1:11" ht="16" thickBot="1" x14ac:dyDescent="0.25">
      <c r="A3" s="173" t="s">
        <v>1</v>
      </c>
      <c r="B3" s="173"/>
      <c r="C3" s="173"/>
      <c r="D3" s="173"/>
      <c r="E3" s="173"/>
      <c r="F3" s="173"/>
      <c r="G3" s="173"/>
      <c r="H3" s="173"/>
      <c r="I3" s="173"/>
    </row>
    <row r="4" spans="1:11" ht="17" thickBot="1" x14ac:dyDescent="0.25">
      <c r="A4" s="183" t="s">
        <v>2</v>
      </c>
      <c r="B4" s="176" t="s">
        <v>92</v>
      </c>
      <c r="C4" s="177"/>
      <c r="D4" s="176" t="s">
        <v>93</v>
      </c>
      <c r="E4" s="178"/>
      <c r="F4" s="178"/>
      <c r="G4" s="178"/>
      <c r="H4" s="178"/>
      <c r="I4" s="177"/>
    </row>
    <row r="5" spans="1:11" ht="16" x14ac:dyDescent="0.2">
      <c r="A5" s="183"/>
      <c r="B5" s="179" t="s">
        <v>3</v>
      </c>
      <c r="C5" s="180"/>
      <c r="D5" s="181" t="s">
        <v>4</v>
      </c>
      <c r="E5" s="182"/>
      <c r="F5" s="181" t="s">
        <v>5</v>
      </c>
      <c r="G5" s="182"/>
      <c r="H5" s="181" t="s">
        <v>3</v>
      </c>
      <c r="I5" s="182"/>
    </row>
    <row r="6" spans="1:11" s="125" customFormat="1" ht="35" thickBot="1" x14ac:dyDescent="0.25">
      <c r="A6" s="184"/>
      <c r="B6" s="122" t="s">
        <v>6</v>
      </c>
      <c r="C6" s="123" t="s">
        <v>7</v>
      </c>
      <c r="D6" s="122" t="s">
        <v>6</v>
      </c>
      <c r="E6" s="124" t="s">
        <v>7</v>
      </c>
      <c r="F6" s="122" t="s">
        <v>6</v>
      </c>
      <c r="G6" s="124" t="s">
        <v>7</v>
      </c>
      <c r="H6" s="122" t="s">
        <v>6</v>
      </c>
      <c r="I6" s="124" t="s">
        <v>7</v>
      </c>
    </row>
    <row r="7" spans="1:11" x14ac:dyDescent="0.2">
      <c r="A7" s="126" t="s">
        <v>8</v>
      </c>
      <c r="B7" s="120">
        <f>B29+B52+B74+B96+B118+B140+B162+B272+B355</f>
        <v>1169146.8999999999</v>
      </c>
      <c r="C7" s="127">
        <f>B7/$B$18</f>
        <v>0.15069280712221336</v>
      </c>
      <c r="D7" s="120">
        <f>D29+D52+D74+D96+D118+D140+D162+D272+D355</f>
        <v>1233174.7</v>
      </c>
      <c r="E7" s="127">
        <f>D7/$D$18</f>
        <v>0.32027481282805403</v>
      </c>
      <c r="F7" s="120">
        <f>F29+F52+F74+F96+F118+F140+F162+F272+F355</f>
        <v>0</v>
      </c>
      <c r="G7" s="127">
        <f>F7/$F$18</f>
        <v>0</v>
      </c>
      <c r="H7" s="120">
        <f>D7+F7</f>
        <v>1233174.7</v>
      </c>
      <c r="I7" s="147">
        <f>H7/$H$18</f>
        <v>0.14205398902333016</v>
      </c>
      <c r="J7" s="152"/>
      <c r="K7" s="170"/>
    </row>
    <row r="8" spans="1:11" x14ac:dyDescent="0.2">
      <c r="A8" s="128" t="s">
        <v>9</v>
      </c>
      <c r="B8" s="129">
        <f>B30+B53+B75+B97+B119+B141+B163+B273+B356</f>
        <v>2108040.3404186456</v>
      </c>
      <c r="C8" s="130">
        <f t="shared" ref="C8:C18" si="0">B8/$B$18</f>
        <v>0.27170795767798894</v>
      </c>
      <c r="D8" s="129">
        <f>D30+D53+D75+D97+D119+D141+D163+D273+D356</f>
        <v>2245247.3209000002</v>
      </c>
      <c r="E8" s="131">
        <f t="shared" ref="E8:E18" si="1">D8/$D$18</f>
        <v>0.58312594756763769</v>
      </c>
      <c r="F8" s="129">
        <f>F30+F53+F75+F97+F119+F141+F163+F273+F356</f>
        <v>0</v>
      </c>
      <c r="G8" s="131">
        <f t="shared" ref="G8:G18" si="2">F8/$F$18</f>
        <v>0</v>
      </c>
      <c r="H8" s="129">
        <f t="shared" ref="H8:H17" si="3">D8+F8</f>
        <v>2245247.3209000002</v>
      </c>
      <c r="I8" s="131">
        <f t="shared" ref="I8:I18" si="4">H8/$H$18</f>
        <v>0.25863840563530061</v>
      </c>
      <c r="J8" s="152"/>
      <c r="K8" s="170"/>
    </row>
    <row r="9" spans="1:11" ht="16" thickBot="1" x14ac:dyDescent="0.25">
      <c r="A9" s="132" t="s">
        <v>10</v>
      </c>
      <c r="B9" s="133">
        <f>SUM(B10:B17)</f>
        <v>4481291.2319600005</v>
      </c>
      <c r="C9" s="134">
        <f t="shared" si="0"/>
        <v>0.57759923519979761</v>
      </c>
      <c r="D9" s="133">
        <f>SUM(D10:D17)</f>
        <v>371942.26192000002</v>
      </c>
      <c r="E9" s="135">
        <f t="shared" si="1"/>
        <v>9.6599239604308343E-2</v>
      </c>
      <c r="F9" s="133">
        <f>SUM(F10:F17)</f>
        <v>4830664.0253500007</v>
      </c>
      <c r="G9" s="135">
        <f t="shared" si="2"/>
        <v>1</v>
      </c>
      <c r="H9" s="133">
        <f t="shared" si="3"/>
        <v>5202606.2872700011</v>
      </c>
      <c r="I9" s="135">
        <f t="shared" si="4"/>
        <v>0.59930760534136918</v>
      </c>
      <c r="J9" s="152"/>
      <c r="K9" s="170"/>
    </row>
    <row r="10" spans="1:11" ht="16" thickTop="1" x14ac:dyDescent="0.2">
      <c r="A10" s="136" t="s">
        <v>11</v>
      </c>
      <c r="B10" s="137">
        <f t="shared" ref="B10:B17" si="5">B32+B55+B77+B99+B121+B143+B165+B275+B358</f>
        <v>1248941.22909</v>
      </c>
      <c r="C10" s="138">
        <f t="shared" si="0"/>
        <v>0.16097759806080783</v>
      </c>
      <c r="D10" s="137">
        <f t="shared" ref="D10:D17" si="6">D32+D55+D77+D99+D121+D143+D165+D275+D358</f>
        <v>30507.697710000011</v>
      </c>
      <c r="E10" s="139">
        <f t="shared" si="1"/>
        <v>7.9233276306147921E-3</v>
      </c>
      <c r="F10" s="137">
        <f t="shared" ref="F10:F17" si="7">F32+F55+F77+F99+F121+F143+F165+F275+F358</f>
        <v>1386376.8068400002</v>
      </c>
      <c r="G10" s="139">
        <f t="shared" si="2"/>
        <v>0.28699507967531479</v>
      </c>
      <c r="H10" s="137">
        <f t="shared" si="3"/>
        <v>1416884.5045500002</v>
      </c>
      <c r="I10" s="139">
        <f t="shared" si="4"/>
        <v>0.1632162059898507</v>
      </c>
      <c r="J10" s="152"/>
      <c r="K10" s="170"/>
    </row>
    <row r="11" spans="1:11" x14ac:dyDescent="0.2">
      <c r="A11" s="136" t="s">
        <v>12</v>
      </c>
      <c r="B11" s="137">
        <f t="shared" si="5"/>
        <v>437241.55622000009</v>
      </c>
      <c r="C11" s="138">
        <f t="shared" si="0"/>
        <v>5.6356611386710165E-2</v>
      </c>
      <c r="D11" s="137">
        <f t="shared" si="6"/>
        <v>633.52876000000003</v>
      </c>
      <c r="E11" s="139">
        <f t="shared" si="1"/>
        <v>1.6453735632930938E-4</v>
      </c>
      <c r="F11" s="137">
        <f t="shared" si="7"/>
        <v>470923.18317999999</v>
      </c>
      <c r="G11" s="139">
        <f t="shared" si="2"/>
        <v>9.748622150261832E-2</v>
      </c>
      <c r="H11" s="137">
        <f t="shared" si="3"/>
        <v>471556.71194000001</v>
      </c>
      <c r="I11" s="139">
        <f t="shared" si="4"/>
        <v>5.4320374868055944E-2</v>
      </c>
      <c r="J11" s="152"/>
      <c r="K11" s="170"/>
    </row>
    <row r="12" spans="1:11" x14ac:dyDescent="0.2">
      <c r="A12" s="136" t="s">
        <v>13</v>
      </c>
      <c r="B12" s="137">
        <f t="shared" si="5"/>
        <v>83654.743100000007</v>
      </c>
      <c r="C12" s="138">
        <f t="shared" si="0"/>
        <v>1.0782364531631236E-2</v>
      </c>
      <c r="D12" s="137">
        <f t="shared" si="6"/>
        <v>50484.037199999999</v>
      </c>
      <c r="E12" s="139">
        <f t="shared" si="1"/>
        <v>1.3111496339516629E-2</v>
      </c>
      <c r="F12" s="140">
        <f t="shared" si="7"/>
        <v>19609.530079999997</v>
      </c>
      <c r="G12" s="139">
        <f t="shared" si="2"/>
        <v>4.0593860341134385E-3</v>
      </c>
      <c r="H12" s="137">
        <f t="shared" si="3"/>
        <v>70093.567279999988</v>
      </c>
      <c r="I12" s="139">
        <f t="shared" si="4"/>
        <v>8.0743392132511093E-3</v>
      </c>
      <c r="J12" s="152"/>
      <c r="K12" s="170"/>
    </row>
    <row r="13" spans="1:11" x14ac:dyDescent="0.2">
      <c r="A13" s="136" t="s">
        <v>14</v>
      </c>
      <c r="B13" s="137">
        <f t="shared" si="5"/>
        <v>720322.45737999992</v>
      </c>
      <c r="C13" s="138">
        <f t="shared" si="0"/>
        <v>9.2843263011485641E-2</v>
      </c>
      <c r="D13" s="137">
        <f t="shared" si="6"/>
        <v>61232.772490000003</v>
      </c>
      <c r="E13" s="139">
        <f t="shared" si="1"/>
        <v>1.5903111496025316E-2</v>
      </c>
      <c r="F13" s="137">
        <f t="shared" si="7"/>
        <v>842837.05708000006</v>
      </c>
      <c r="G13" s="139">
        <f t="shared" si="2"/>
        <v>0.17447643898582518</v>
      </c>
      <c r="H13" s="137">
        <f t="shared" si="3"/>
        <v>904069.82957000006</v>
      </c>
      <c r="I13" s="139">
        <f t="shared" si="4"/>
        <v>0.1041431726146026</v>
      </c>
      <c r="J13" s="152">
        <f>H13-B13</f>
        <v>183747.37219000014</v>
      </c>
      <c r="K13" s="170"/>
    </row>
    <row r="14" spans="1:11" x14ac:dyDescent="0.2">
      <c r="A14" s="136" t="s">
        <v>15</v>
      </c>
      <c r="B14" s="137">
        <f t="shared" si="5"/>
        <v>641171.75707000005</v>
      </c>
      <c r="C14" s="138">
        <f t="shared" si="0"/>
        <v>8.2641430191843446E-2</v>
      </c>
      <c r="D14" s="137">
        <f t="shared" si="6"/>
        <v>204689.68051000001</v>
      </c>
      <c r="E14" s="139">
        <f t="shared" si="1"/>
        <v>5.3161120734292092E-2</v>
      </c>
      <c r="F14" s="137">
        <f t="shared" si="7"/>
        <v>692336.00328000006</v>
      </c>
      <c r="G14" s="139">
        <f t="shared" si="2"/>
        <v>0.14332108373648228</v>
      </c>
      <c r="H14" s="137">
        <f t="shared" si="3"/>
        <v>897025.68379000004</v>
      </c>
      <c r="I14" s="139">
        <f t="shared" si="4"/>
        <v>0.10333173121273889</v>
      </c>
      <c r="J14" s="152">
        <f>H14-B14</f>
        <v>255853.92671999999</v>
      </c>
      <c r="K14" s="170"/>
    </row>
    <row r="15" spans="1:11" x14ac:dyDescent="0.2">
      <c r="A15" s="136" t="s">
        <v>16</v>
      </c>
      <c r="B15" s="137">
        <f t="shared" si="5"/>
        <v>1264139.1832800002</v>
      </c>
      <c r="C15" s="138">
        <f>B15/$B$18</f>
        <v>0.16293648139651692</v>
      </c>
      <c r="D15" s="137">
        <f t="shared" si="6"/>
        <v>0</v>
      </c>
      <c r="E15" s="139">
        <f t="shared" si="1"/>
        <v>0</v>
      </c>
      <c r="F15" s="137">
        <f t="shared" si="7"/>
        <v>1332634.1362500002</v>
      </c>
      <c r="G15" s="139">
        <f t="shared" si="2"/>
        <v>0.27586976226388371</v>
      </c>
      <c r="H15" s="137">
        <f t="shared" si="3"/>
        <v>1332634.1362500002</v>
      </c>
      <c r="I15" s="139">
        <f t="shared" si="4"/>
        <v>0.15351109211287955</v>
      </c>
      <c r="J15" s="152"/>
      <c r="K15" s="170"/>
    </row>
    <row r="16" spans="1:11" x14ac:dyDescent="0.2">
      <c r="A16" s="136" t="s">
        <v>17</v>
      </c>
      <c r="B16" s="137">
        <f t="shared" si="5"/>
        <v>65930.24126000001</v>
      </c>
      <c r="C16" s="138">
        <f t="shared" si="0"/>
        <v>8.4978313073525453E-3</v>
      </c>
      <c r="D16" s="137">
        <f t="shared" si="6"/>
        <v>3256.4</v>
      </c>
      <c r="E16" s="139">
        <f t="shared" si="1"/>
        <v>8.4573815899180807E-4</v>
      </c>
      <c r="F16" s="137">
        <f t="shared" si="7"/>
        <v>85889.908640000009</v>
      </c>
      <c r="G16" s="139">
        <f t="shared" si="2"/>
        <v>1.7780145377379448E-2</v>
      </c>
      <c r="H16" s="137">
        <f t="shared" si="3"/>
        <v>89146.308640000003</v>
      </c>
      <c r="I16" s="139">
        <f t="shared" si="4"/>
        <v>1.02690954890795E-2</v>
      </c>
      <c r="J16" s="152"/>
      <c r="K16" s="170"/>
    </row>
    <row r="17" spans="1:11" ht="16" thickBot="1" x14ac:dyDescent="0.25">
      <c r="A17" s="136" t="s">
        <v>18</v>
      </c>
      <c r="B17" s="137">
        <f t="shared" si="5"/>
        <v>19890.064560000003</v>
      </c>
      <c r="C17" s="138">
        <f t="shared" si="0"/>
        <v>2.5636553134498774E-3</v>
      </c>
      <c r="D17" s="137">
        <f t="shared" si="6"/>
        <v>21138.145250000001</v>
      </c>
      <c r="E17" s="139">
        <f t="shared" si="1"/>
        <v>5.4899078885383961E-3</v>
      </c>
      <c r="F17" s="137">
        <f t="shared" si="7"/>
        <v>57.4</v>
      </c>
      <c r="G17" s="139">
        <f t="shared" si="2"/>
        <v>1.1882424382813736E-5</v>
      </c>
      <c r="H17" s="137">
        <f t="shared" si="3"/>
        <v>21195.545250000003</v>
      </c>
      <c r="I17" s="139">
        <f t="shared" si="4"/>
        <v>2.4415938409107795E-3</v>
      </c>
      <c r="J17" s="152"/>
      <c r="K17" s="170"/>
    </row>
    <row r="18" spans="1:11" ht="16" thickBot="1" x14ac:dyDescent="0.25">
      <c r="A18" s="141" t="s">
        <v>19</v>
      </c>
      <c r="B18" s="142">
        <f>SUM(B7:B9)</f>
        <v>7758478.472378646</v>
      </c>
      <c r="C18" s="143">
        <f t="shared" si="0"/>
        <v>1</v>
      </c>
      <c r="D18" s="142">
        <f>SUM(D7:D9)</f>
        <v>3850364.2828199998</v>
      </c>
      <c r="E18" s="143">
        <f t="shared" si="1"/>
        <v>1</v>
      </c>
      <c r="F18" s="142">
        <f>SUM(F7:F9)</f>
        <v>4830664.0253500007</v>
      </c>
      <c r="G18" s="143">
        <f t="shared" si="2"/>
        <v>1</v>
      </c>
      <c r="H18" s="142">
        <f>SUM(H7:H9)</f>
        <v>8681028.308170002</v>
      </c>
      <c r="I18" s="148">
        <f t="shared" si="4"/>
        <v>1</v>
      </c>
      <c r="J18" s="152"/>
      <c r="K18" s="170"/>
    </row>
    <row r="19" spans="1:11" s="144" customFormat="1" x14ac:dyDescent="0.2">
      <c r="A19" s="144" t="s">
        <v>7</v>
      </c>
      <c r="B19" s="145"/>
      <c r="C19" s="145"/>
      <c r="D19" s="145">
        <f>D18/$H$18</f>
        <v>0.44353780982332419</v>
      </c>
      <c r="E19" s="145"/>
      <c r="F19" s="145">
        <f>F18/$H$18</f>
        <v>0.55646219017667564</v>
      </c>
      <c r="G19" s="145"/>
      <c r="H19" s="145">
        <f>H18/$H$18</f>
        <v>1</v>
      </c>
      <c r="I19" s="145"/>
    </row>
    <row r="20" spans="1:11" s="144" customFormat="1" ht="5" customHeight="1" x14ac:dyDescent="0.2">
      <c r="B20" s="146"/>
      <c r="C20" s="145"/>
      <c r="D20" s="145"/>
      <c r="E20" s="145"/>
      <c r="F20" s="145"/>
      <c r="G20" s="145"/>
      <c r="H20" s="145"/>
      <c r="I20" s="145"/>
    </row>
    <row r="21" spans="1:11" x14ac:dyDescent="0.2">
      <c r="A21" s="121" t="s">
        <v>20</v>
      </c>
      <c r="H21" s="149"/>
    </row>
    <row r="23" spans="1:11" x14ac:dyDescent="0.2">
      <c r="A23" s="172" t="s">
        <v>21</v>
      </c>
      <c r="B23" s="172"/>
      <c r="C23" s="172"/>
      <c r="D23" s="172"/>
      <c r="E23" s="172"/>
      <c r="F23" s="172"/>
      <c r="G23" s="172"/>
      <c r="H23" s="172"/>
      <c r="I23" s="172"/>
    </row>
    <row r="24" spans="1:11" x14ac:dyDescent="0.2">
      <c r="A24" s="172" t="str">
        <f>A2</f>
        <v>Total Revenue* by Source, Fiscal Years 2021 and 2022</v>
      </c>
      <c r="B24" s="172"/>
      <c r="C24" s="172"/>
      <c r="D24" s="172"/>
      <c r="E24" s="172"/>
      <c r="F24" s="172"/>
      <c r="G24" s="172"/>
      <c r="H24" s="172"/>
      <c r="I24" s="172"/>
    </row>
    <row r="25" spans="1:11" ht="16" thickBot="1" x14ac:dyDescent="0.25">
      <c r="A25" s="173" t="s">
        <v>1</v>
      </c>
      <c r="B25" s="173"/>
      <c r="C25" s="173"/>
      <c r="D25" s="173"/>
      <c r="E25" s="173"/>
      <c r="F25" s="173"/>
      <c r="G25" s="173"/>
      <c r="H25" s="173"/>
      <c r="I25" s="173"/>
    </row>
    <row r="26" spans="1:11" ht="17" thickBot="1" x14ac:dyDescent="0.25">
      <c r="A26" s="183" t="s">
        <v>22</v>
      </c>
      <c r="B26" s="176" t="str">
        <f>B4</f>
        <v>FY21 Revenues</v>
      </c>
      <c r="C26" s="177"/>
      <c r="D26" s="176" t="str">
        <f>D4</f>
        <v xml:space="preserve">FY22 Revenues </v>
      </c>
      <c r="E26" s="178"/>
      <c r="F26" s="178"/>
      <c r="G26" s="178"/>
      <c r="H26" s="178"/>
      <c r="I26" s="177"/>
    </row>
    <row r="27" spans="1:11" ht="16" x14ac:dyDescent="0.2">
      <c r="A27" s="183"/>
      <c r="B27" s="179" t="s">
        <v>3</v>
      </c>
      <c r="C27" s="180"/>
      <c r="D27" s="181" t="s">
        <v>4</v>
      </c>
      <c r="E27" s="182"/>
      <c r="F27" s="181" t="s">
        <v>5</v>
      </c>
      <c r="G27" s="182"/>
      <c r="H27" s="181" t="s">
        <v>3</v>
      </c>
      <c r="I27" s="182"/>
    </row>
    <row r="28" spans="1:11" ht="35" thickBot="1" x14ac:dyDescent="0.25">
      <c r="A28" s="184"/>
      <c r="B28" s="122" t="s">
        <v>6</v>
      </c>
      <c r="C28" s="123" t="s">
        <v>7</v>
      </c>
      <c r="D28" s="122" t="s">
        <v>6</v>
      </c>
      <c r="E28" s="124" t="s">
        <v>7</v>
      </c>
      <c r="F28" s="122" t="s">
        <v>6</v>
      </c>
      <c r="G28" s="124" t="s">
        <v>7</v>
      </c>
      <c r="H28" s="122" t="s">
        <v>6</v>
      </c>
      <c r="I28" s="124" t="s">
        <v>7</v>
      </c>
    </row>
    <row r="29" spans="1:11" x14ac:dyDescent="0.2">
      <c r="A29" s="126" t="s">
        <v>8</v>
      </c>
      <c r="B29" s="120">
        <v>38325.9</v>
      </c>
      <c r="C29" s="127">
        <f>B29/$B$40</f>
        <v>0.48919332542813782</v>
      </c>
      <c r="D29" s="120">
        <v>40076.9</v>
      </c>
      <c r="E29" s="127">
        <f>D29/$D$40</f>
        <v>0.59658396511916967</v>
      </c>
      <c r="F29" s="120">
        <v>0</v>
      </c>
      <c r="G29" s="127">
        <f>F29/$F$40</f>
        <v>0</v>
      </c>
      <c r="H29" s="120">
        <f>D29+F29</f>
        <v>40076.9</v>
      </c>
      <c r="I29" s="147">
        <f>H29/$H$40</f>
        <v>0.42114438656647257</v>
      </c>
      <c r="J29" s="171"/>
    </row>
    <row r="30" spans="1:11" x14ac:dyDescent="0.2">
      <c r="A30" s="128" t="s">
        <v>9</v>
      </c>
      <c r="B30" s="129">
        <v>21488.9</v>
      </c>
      <c r="C30" s="130">
        <f t="shared" ref="C30:C40" si="8">B30/$B$40</f>
        <v>0.27428518184289763</v>
      </c>
      <c r="D30" s="129">
        <f>CSU!D10</f>
        <v>22257.4</v>
      </c>
      <c r="E30" s="131">
        <f t="shared" ref="E30:E40" si="9">D30/$D$40</f>
        <v>0.33132322972194478</v>
      </c>
      <c r="F30" s="129">
        <v>0</v>
      </c>
      <c r="G30" s="131">
        <f t="shared" ref="G30:G40" si="10">F30/$F$40</f>
        <v>0</v>
      </c>
      <c r="H30" s="129">
        <f t="shared" ref="H30:H40" si="11">D30+F30</f>
        <v>22257.4</v>
      </c>
      <c r="I30" s="131">
        <f t="shared" ref="I30:I40" si="12">H30/$H$40</f>
        <v>0.23388982355333388</v>
      </c>
      <c r="J30" s="171"/>
    </row>
    <row r="31" spans="1:11" ht="16" thickBot="1" x14ac:dyDescent="0.25">
      <c r="A31" s="132" t="s">
        <v>10</v>
      </c>
      <c r="B31" s="133">
        <v>18530.3</v>
      </c>
      <c r="C31" s="134">
        <f t="shared" si="8"/>
        <v>0.23652149272896453</v>
      </c>
      <c r="D31" s="133">
        <f>SUM(D32:D39)</f>
        <v>4843</v>
      </c>
      <c r="E31" s="135">
        <f t="shared" si="9"/>
        <v>7.2092805158885512E-2</v>
      </c>
      <c r="F31" s="133">
        <f>SUM(F32:F39)</f>
        <v>27984.6</v>
      </c>
      <c r="G31" s="135">
        <f t="shared" si="10"/>
        <v>1</v>
      </c>
      <c r="H31" s="133">
        <f t="shared" si="11"/>
        <v>32827.599999999999</v>
      </c>
      <c r="I31" s="135">
        <f t="shared" si="12"/>
        <v>0.34496578988019366</v>
      </c>
      <c r="J31" s="171"/>
    </row>
    <row r="32" spans="1:11" ht="16" thickTop="1" x14ac:dyDescent="0.2">
      <c r="A32" s="136" t="s">
        <v>11</v>
      </c>
      <c r="B32" s="137">
        <v>9308.6999999999989</v>
      </c>
      <c r="C32" s="138">
        <f t="shared" si="8"/>
        <v>0.11881662031192759</v>
      </c>
      <c r="D32" s="137">
        <f>CSU!D16</f>
        <v>0</v>
      </c>
      <c r="E32" s="139">
        <f t="shared" si="9"/>
        <v>0</v>
      </c>
      <c r="F32" s="137">
        <f>CSU!D15+CSU!D18</f>
        <v>21184.899999999998</v>
      </c>
      <c r="G32" s="139">
        <f t="shared" si="10"/>
        <v>0.75701993239138665</v>
      </c>
      <c r="H32" s="137">
        <f t="shared" si="11"/>
        <v>21184.899999999998</v>
      </c>
      <c r="I32" s="139">
        <f t="shared" si="12"/>
        <v>0.22261955677639894</v>
      </c>
      <c r="J32" s="171"/>
    </row>
    <row r="33" spans="1:11" x14ac:dyDescent="0.2">
      <c r="A33" s="136" t="s">
        <v>12</v>
      </c>
      <c r="B33" s="137">
        <v>1900.7999999999995</v>
      </c>
      <c r="C33" s="138">
        <f t="shared" si="8"/>
        <v>2.4261887469669442E-2</v>
      </c>
      <c r="D33" s="137">
        <f>CSU!D22</f>
        <v>0</v>
      </c>
      <c r="E33" s="139">
        <f t="shared" si="9"/>
        <v>0</v>
      </c>
      <c r="F33" s="137">
        <f>CSU!D21</f>
        <v>3064.8</v>
      </c>
      <c r="G33" s="139">
        <f t="shared" si="10"/>
        <v>0.10951737741472096</v>
      </c>
      <c r="H33" s="137">
        <f t="shared" si="11"/>
        <v>3064.8</v>
      </c>
      <c r="I33" s="139">
        <f t="shared" si="12"/>
        <v>3.2206166543543163E-2</v>
      </c>
      <c r="J33" s="171"/>
    </row>
    <row r="34" spans="1:11" x14ac:dyDescent="0.2">
      <c r="A34" s="136" t="s">
        <v>13</v>
      </c>
      <c r="B34" s="137">
        <v>0</v>
      </c>
      <c r="C34" s="138">
        <f t="shared" si="8"/>
        <v>0</v>
      </c>
      <c r="D34" s="137">
        <f>CSU!D25</f>
        <v>0</v>
      </c>
      <c r="E34" s="139">
        <f t="shared" si="9"/>
        <v>0</v>
      </c>
      <c r="F34" s="137">
        <f>CSU!D24</f>
        <v>0</v>
      </c>
      <c r="G34" s="139">
        <f t="shared" si="10"/>
        <v>0</v>
      </c>
      <c r="H34" s="137">
        <f t="shared" si="11"/>
        <v>0</v>
      </c>
      <c r="I34" s="139">
        <f t="shared" si="12"/>
        <v>0</v>
      </c>
      <c r="J34" s="171"/>
      <c r="K34" s="170"/>
    </row>
    <row r="35" spans="1:11" x14ac:dyDescent="0.2">
      <c r="A35" s="136" t="s">
        <v>14</v>
      </c>
      <c r="B35" s="137">
        <v>3429.4999999999995</v>
      </c>
      <c r="C35" s="138">
        <f t="shared" si="8"/>
        <v>4.3774275608812793E-2</v>
      </c>
      <c r="D35" s="137">
        <f>CSU!D28</f>
        <v>0</v>
      </c>
      <c r="E35" s="139">
        <f t="shared" si="9"/>
        <v>0</v>
      </c>
      <c r="F35" s="137">
        <f>CSU!D27</f>
        <v>3734.9</v>
      </c>
      <c r="G35" s="139">
        <f>F35/$F$40</f>
        <v>0.13346269019389237</v>
      </c>
      <c r="H35" s="137">
        <f t="shared" si="11"/>
        <v>3734.9</v>
      </c>
      <c r="I35" s="139">
        <f t="shared" si="12"/>
        <v>3.9247850242586584E-2</v>
      </c>
      <c r="J35" s="152">
        <f>H35-B35</f>
        <v>305.40000000000055</v>
      </c>
    </row>
    <row r="36" spans="1:11" x14ac:dyDescent="0.2">
      <c r="A36" s="136" t="s">
        <v>15</v>
      </c>
      <c r="B36" s="137">
        <v>941.80000000000007</v>
      </c>
      <c r="C36" s="138">
        <f t="shared" si="8"/>
        <v>1.202117298975941E-2</v>
      </c>
      <c r="D36" s="137">
        <f>CSU!D31</f>
        <v>988</v>
      </c>
      <c r="E36" s="139">
        <f t="shared" si="9"/>
        <v>1.470734905987588E-2</v>
      </c>
      <c r="F36" s="137">
        <f>CSU!D30</f>
        <v>0</v>
      </c>
      <c r="G36" s="139">
        <f t="shared" si="10"/>
        <v>0</v>
      </c>
      <c r="H36" s="137">
        <f t="shared" si="11"/>
        <v>988</v>
      </c>
      <c r="I36" s="139">
        <f t="shared" si="12"/>
        <v>1.0382306364206685E-2</v>
      </c>
      <c r="J36" s="152">
        <f>H36-B36</f>
        <v>46.199999999999932</v>
      </c>
    </row>
    <row r="37" spans="1:11" x14ac:dyDescent="0.2">
      <c r="A37" s="136" t="s">
        <v>16</v>
      </c>
      <c r="B37" s="137">
        <v>0</v>
      </c>
      <c r="C37" s="138">
        <f t="shared" si="8"/>
        <v>0</v>
      </c>
      <c r="D37" s="137">
        <f>CSU!D34</f>
        <v>0</v>
      </c>
      <c r="E37" s="139">
        <f t="shared" si="9"/>
        <v>0</v>
      </c>
      <c r="F37" s="137">
        <f>CSU!D33</f>
        <v>0</v>
      </c>
      <c r="G37" s="139">
        <f t="shared" si="10"/>
        <v>0</v>
      </c>
      <c r="H37" s="137">
        <f t="shared" si="11"/>
        <v>0</v>
      </c>
      <c r="I37" s="139">
        <f t="shared" si="12"/>
        <v>0</v>
      </c>
      <c r="J37" s="171"/>
    </row>
    <row r="38" spans="1:11" x14ac:dyDescent="0.2">
      <c r="A38" s="136" t="s">
        <v>17</v>
      </c>
      <c r="B38" s="137">
        <v>2736</v>
      </c>
      <c r="C38" s="138">
        <f t="shared" si="8"/>
        <v>3.4922413782099961E-2</v>
      </c>
      <c r="D38" s="137">
        <f>CSU!D37</f>
        <v>3256.4</v>
      </c>
      <c r="E38" s="139">
        <f t="shared" si="9"/>
        <v>4.8474707974271072E-2</v>
      </c>
      <c r="F38" s="137">
        <f>CSU!D36</f>
        <v>0</v>
      </c>
      <c r="G38" s="139">
        <f t="shared" si="10"/>
        <v>0</v>
      </c>
      <c r="H38" s="137">
        <f t="shared" si="11"/>
        <v>3256.4</v>
      </c>
      <c r="I38" s="139">
        <f t="shared" si="12"/>
        <v>3.4219577372877175E-2</v>
      </c>
      <c r="J38" s="171"/>
    </row>
    <row r="39" spans="1:11" ht="16" thickBot="1" x14ac:dyDescent="0.25">
      <c r="A39" s="136" t="s">
        <v>18</v>
      </c>
      <c r="B39" s="137">
        <v>213.5</v>
      </c>
      <c r="C39" s="138">
        <f t="shared" si="8"/>
        <v>2.7251225666953005E-3</v>
      </c>
      <c r="D39" s="137">
        <f>CSU!D40</f>
        <v>598.6</v>
      </c>
      <c r="E39" s="139">
        <f t="shared" si="9"/>
        <v>8.9107481247385645E-3</v>
      </c>
      <c r="F39" s="137">
        <f>CSU!D39</f>
        <v>0</v>
      </c>
      <c r="G39" s="139">
        <f t="shared" si="10"/>
        <v>0</v>
      </c>
      <c r="H39" s="137">
        <f t="shared" si="11"/>
        <v>598.6</v>
      </c>
      <c r="I39" s="139">
        <f t="shared" si="12"/>
        <v>6.2903325805810945E-3</v>
      </c>
      <c r="J39" s="171"/>
    </row>
    <row r="40" spans="1:11" ht="16" thickBot="1" x14ac:dyDescent="0.25">
      <c r="A40" s="141" t="s">
        <v>19</v>
      </c>
      <c r="B40" s="142">
        <f>SUM(B29:B31)</f>
        <v>78345.100000000006</v>
      </c>
      <c r="C40" s="143">
        <f t="shared" si="8"/>
        <v>1</v>
      </c>
      <c r="D40" s="142">
        <f>SUM(D29:D31)</f>
        <v>67177.3</v>
      </c>
      <c r="E40" s="143">
        <f t="shared" si="9"/>
        <v>1</v>
      </c>
      <c r="F40" s="142">
        <f>SUM(F29:F31)</f>
        <v>27984.6</v>
      </c>
      <c r="G40" s="143">
        <f t="shared" si="10"/>
        <v>1</v>
      </c>
      <c r="H40" s="142">
        <f t="shared" si="11"/>
        <v>95161.9</v>
      </c>
      <c r="I40" s="148">
        <f t="shared" si="12"/>
        <v>1</v>
      </c>
      <c r="J40" s="171"/>
    </row>
    <row r="41" spans="1:11" x14ac:dyDescent="0.2">
      <c r="A41" s="144" t="s">
        <v>7</v>
      </c>
      <c r="B41" s="145"/>
      <c r="C41" s="145"/>
      <c r="D41" s="145">
        <f>D40/$H$40</f>
        <v>0.70592642643747139</v>
      </c>
      <c r="E41" s="145"/>
      <c r="F41" s="145">
        <f>F40/$H$40</f>
        <v>0.29407357356252872</v>
      </c>
      <c r="G41" s="145"/>
      <c r="H41" s="145">
        <f>H40/$H$40</f>
        <v>1</v>
      </c>
      <c r="I41" s="145"/>
      <c r="J41" s="171"/>
    </row>
    <row r="42" spans="1:11" s="144" customFormat="1" ht="5" customHeight="1" x14ac:dyDescent="0.2">
      <c r="B42" s="146"/>
      <c r="C42" s="145"/>
      <c r="D42" s="145"/>
      <c r="E42" s="145"/>
      <c r="F42" s="145"/>
      <c r="G42" s="145"/>
      <c r="H42" s="145"/>
      <c r="I42" s="145"/>
      <c r="J42" s="171"/>
    </row>
    <row r="43" spans="1:11" x14ac:dyDescent="0.2">
      <c r="A43" s="121" t="s">
        <v>20</v>
      </c>
      <c r="J43" s="171"/>
    </row>
    <row r="44" spans="1:11" x14ac:dyDescent="0.2">
      <c r="J44" s="171"/>
    </row>
    <row r="45" spans="1:11" x14ac:dyDescent="0.2">
      <c r="J45" s="171"/>
    </row>
    <row r="46" spans="1:11" x14ac:dyDescent="0.2">
      <c r="A46" s="172" t="s">
        <v>23</v>
      </c>
      <c r="B46" s="172"/>
      <c r="C46" s="172"/>
      <c r="D46" s="172"/>
      <c r="E46" s="172"/>
      <c r="F46" s="172"/>
      <c r="G46" s="172"/>
      <c r="H46" s="172"/>
      <c r="I46" s="172"/>
      <c r="J46" s="171"/>
    </row>
    <row r="47" spans="1:11" x14ac:dyDescent="0.2">
      <c r="A47" s="172" t="str">
        <f>A2</f>
        <v>Total Revenue* by Source, Fiscal Years 2021 and 2022</v>
      </c>
      <c r="B47" s="172"/>
      <c r="C47" s="172"/>
      <c r="D47" s="172"/>
      <c r="E47" s="172"/>
      <c r="F47" s="172"/>
      <c r="G47" s="172"/>
      <c r="H47" s="172"/>
      <c r="I47" s="172"/>
      <c r="J47" s="171"/>
    </row>
    <row r="48" spans="1:11" ht="16" thickBot="1" x14ac:dyDescent="0.25">
      <c r="A48" s="173" t="s">
        <v>1</v>
      </c>
      <c r="B48" s="173"/>
      <c r="C48" s="173"/>
      <c r="D48" s="173"/>
      <c r="E48" s="173"/>
      <c r="F48" s="173"/>
      <c r="G48" s="173"/>
      <c r="H48" s="173"/>
      <c r="I48" s="173"/>
      <c r="J48" s="171"/>
    </row>
    <row r="49" spans="1:11" ht="17" thickBot="1" x14ac:dyDescent="0.25">
      <c r="A49" s="183" t="s">
        <v>24</v>
      </c>
      <c r="B49" s="176" t="str">
        <f>B4</f>
        <v>FY21 Revenues</v>
      </c>
      <c r="C49" s="177"/>
      <c r="D49" s="176" t="str">
        <f>D4</f>
        <v xml:space="preserve">FY22 Revenues </v>
      </c>
      <c r="E49" s="178"/>
      <c r="F49" s="178"/>
      <c r="G49" s="178"/>
      <c r="H49" s="178"/>
      <c r="I49" s="177"/>
      <c r="J49" s="171"/>
    </row>
    <row r="50" spans="1:11" ht="16" x14ac:dyDescent="0.2">
      <c r="A50" s="183"/>
      <c r="B50" s="179" t="s">
        <v>3</v>
      </c>
      <c r="C50" s="180"/>
      <c r="D50" s="181" t="s">
        <v>4</v>
      </c>
      <c r="E50" s="182"/>
      <c r="F50" s="181" t="s">
        <v>5</v>
      </c>
      <c r="G50" s="182"/>
      <c r="H50" s="181" t="s">
        <v>3</v>
      </c>
      <c r="I50" s="182"/>
      <c r="J50" s="171"/>
    </row>
    <row r="51" spans="1:11" ht="35" thickBot="1" x14ac:dyDescent="0.25">
      <c r="A51" s="184"/>
      <c r="B51" s="122" t="s">
        <v>6</v>
      </c>
      <c r="C51" s="123" t="s">
        <v>7</v>
      </c>
      <c r="D51" s="122" t="s">
        <v>6</v>
      </c>
      <c r="E51" s="124" t="s">
        <v>7</v>
      </c>
      <c r="F51" s="122" t="s">
        <v>6</v>
      </c>
      <c r="G51" s="124" t="s">
        <v>7</v>
      </c>
      <c r="H51" s="122" t="s">
        <v>6</v>
      </c>
      <c r="I51" s="124" t="s">
        <v>7</v>
      </c>
      <c r="J51" s="171"/>
    </row>
    <row r="52" spans="1:11" x14ac:dyDescent="0.2">
      <c r="A52" s="126" t="s">
        <v>94</v>
      </c>
      <c r="B52" s="120">
        <v>41432.300000000003</v>
      </c>
      <c r="C52" s="127">
        <f>B52/$B$63</f>
        <v>0.28640336456947829</v>
      </c>
      <c r="D52" s="120">
        <v>43502.6</v>
      </c>
      <c r="E52" s="127">
        <f>D52/$D$63</f>
        <v>0.49291123231554312</v>
      </c>
      <c r="F52" s="120">
        <v>0</v>
      </c>
      <c r="G52" s="127">
        <f>F52/$F$63</f>
        <v>0</v>
      </c>
      <c r="H52" s="120">
        <f>D52+F52</f>
        <v>43502.6</v>
      </c>
      <c r="I52" s="147">
        <f>H52/$H$63</f>
        <v>0.26526158842433195</v>
      </c>
      <c r="J52" s="171"/>
    </row>
    <row r="53" spans="1:11" x14ac:dyDescent="0.2">
      <c r="A53" s="128" t="s">
        <v>9</v>
      </c>
      <c r="B53" s="129">
        <v>41478.722070000003</v>
      </c>
      <c r="C53" s="130">
        <f t="shared" ref="C53:C63" si="13">B53/$B$63</f>
        <v>0.28672426003119006</v>
      </c>
      <c r="D53" s="129">
        <f>EIU!D10</f>
        <v>44345.825689999998</v>
      </c>
      <c r="E53" s="130">
        <f t="shared" ref="E53:E63" si="14">D53/$D$63</f>
        <v>0.50246549835890664</v>
      </c>
      <c r="F53" s="129">
        <v>0</v>
      </c>
      <c r="G53" s="130">
        <f t="shared" ref="G53:G63" si="15">F53/$F$63</f>
        <v>0</v>
      </c>
      <c r="H53" s="129">
        <f t="shared" ref="H53:H63" si="16">D53+F53</f>
        <v>44345.825689999998</v>
      </c>
      <c r="I53" s="131">
        <f t="shared" ref="I53:I63" si="17">H53/$H$63</f>
        <v>0.27040324400192051</v>
      </c>
      <c r="J53" s="171"/>
    </row>
    <row r="54" spans="1:11" ht="16" thickBot="1" x14ac:dyDescent="0.25">
      <c r="A54" s="132" t="s">
        <v>10</v>
      </c>
      <c r="B54" s="133">
        <v>61753.130399999995</v>
      </c>
      <c r="C54" s="134">
        <f t="shared" si="13"/>
        <v>0.42687237539933165</v>
      </c>
      <c r="D54" s="133">
        <f>SUM(D55:D62)</f>
        <v>408.03338000000088</v>
      </c>
      <c r="E54" s="134">
        <f t="shared" si="14"/>
        <v>4.6232693255501217E-3</v>
      </c>
      <c r="F54" s="133">
        <f>SUM(F55:F62)</f>
        <v>75742.408080000008</v>
      </c>
      <c r="G54" s="134">
        <f t="shared" si="15"/>
        <v>1</v>
      </c>
      <c r="H54" s="133">
        <f t="shared" si="16"/>
        <v>76150.441460000016</v>
      </c>
      <c r="I54" s="135">
        <f t="shared" si="17"/>
        <v>0.46433516757374754</v>
      </c>
      <c r="J54" s="171"/>
    </row>
    <row r="55" spans="1:11" ht="16" thickTop="1" x14ac:dyDescent="0.2">
      <c r="A55" s="136" t="s">
        <v>11</v>
      </c>
      <c r="B55" s="137">
        <v>22892.827340000003</v>
      </c>
      <c r="C55" s="138">
        <f t="shared" si="13"/>
        <v>0.15824810050815766</v>
      </c>
      <c r="D55" s="137">
        <f>EIU!D16+EIU!D19</f>
        <v>0</v>
      </c>
      <c r="E55" s="138">
        <f t="shared" si="14"/>
        <v>0</v>
      </c>
      <c r="F55" s="137">
        <f>EIU!D15+EIU!D18</f>
        <v>24171.533909999995</v>
      </c>
      <c r="G55" s="138">
        <f t="shared" si="15"/>
        <v>0.31912814132433892</v>
      </c>
      <c r="H55" s="137">
        <f t="shared" si="16"/>
        <v>24171.533909999995</v>
      </c>
      <c r="I55" s="139">
        <f t="shared" si="17"/>
        <v>0.14738841999372918</v>
      </c>
      <c r="J55" s="171"/>
    </row>
    <row r="56" spans="1:11" x14ac:dyDescent="0.2">
      <c r="A56" s="136" t="s">
        <v>12</v>
      </c>
      <c r="B56" s="137">
        <v>3686.1420000000003</v>
      </c>
      <c r="C56" s="138">
        <f t="shared" si="13"/>
        <v>2.5480687074597979E-2</v>
      </c>
      <c r="D56" s="137">
        <f>EIU!D22</f>
        <v>0</v>
      </c>
      <c r="E56" s="138">
        <f t="shared" si="14"/>
        <v>0</v>
      </c>
      <c r="F56" s="137">
        <f>EIU!D21</f>
        <v>3522.5860999999995</v>
      </c>
      <c r="G56" s="138">
        <f t="shared" si="15"/>
        <v>4.6507447931671296E-2</v>
      </c>
      <c r="H56" s="137">
        <f t="shared" si="16"/>
        <v>3522.5860999999995</v>
      </c>
      <c r="I56" s="139">
        <f t="shared" si="17"/>
        <v>2.1479331907689945E-2</v>
      </c>
      <c r="J56" s="171"/>
    </row>
    <row r="57" spans="1:11" x14ac:dyDescent="0.2">
      <c r="A57" s="136" t="s">
        <v>13</v>
      </c>
      <c r="B57" s="137">
        <v>295.83526999999998</v>
      </c>
      <c r="C57" s="138">
        <f t="shared" si="13"/>
        <v>2.0449798028668461E-3</v>
      </c>
      <c r="D57" s="137">
        <f>EIU!D25</f>
        <v>0</v>
      </c>
      <c r="E57" s="138">
        <f t="shared" si="14"/>
        <v>0</v>
      </c>
      <c r="F57" s="137">
        <f>EIU!D24</f>
        <v>204.89048999999997</v>
      </c>
      <c r="G57" s="138">
        <f t="shared" si="15"/>
        <v>2.70509606432888E-3</v>
      </c>
      <c r="H57" s="137">
        <f t="shared" si="16"/>
        <v>204.89048999999997</v>
      </c>
      <c r="I57" s="139">
        <f t="shared" si="17"/>
        <v>1.2493408860720899E-3</v>
      </c>
      <c r="J57" s="171"/>
      <c r="K57" s="170"/>
    </row>
    <row r="58" spans="1:11" x14ac:dyDescent="0.2">
      <c r="A58" s="136" t="s">
        <v>14</v>
      </c>
      <c r="B58" s="137">
        <v>28458.614839999995</v>
      </c>
      <c r="C58" s="138">
        <f t="shared" si="13"/>
        <v>0.19672195463835904</v>
      </c>
      <c r="D58" s="137">
        <f>EIU!D28</f>
        <v>0</v>
      </c>
      <c r="E58" s="138">
        <f t="shared" si="14"/>
        <v>0</v>
      </c>
      <c r="F58" s="137">
        <f>EIU!D27</f>
        <v>31108.555750000003</v>
      </c>
      <c r="G58" s="138">
        <f t="shared" si="15"/>
        <v>0.41071516655692786</v>
      </c>
      <c r="H58" s="137">
        <f t="shared" si="16"/>
        <v>31108.555750000003</v>
      </c>
      <c r="I58" s="139">
        <f t="shared" si="17"/>
        <v>0.18968762583918863</v>
      </c>
      <c r="J58" s="152">
        <f>H58-B58</f>
        <v>2649.9409100000084</v>
      </c>
    </row>
    <row r="59" spans="1:11" x14ac:dyDescent="0.2">
      <c r="A59" s="136" t="s">
        <v>15</v>
      </c>
      <c r="B59" s="137">
        <v>7981.3494799999989</v>
      </c>
      <c r="C59" s="138">
        <f t="shared" si="13"/>
        <v>5.5171577365409487E-2</v>
      </c>
      <c r="D59" s="137">
        <f>EIU!D31</f>
        <v>0</v>
      </c>
      <c r="E59" s="138">
        <f t="shared" si="14"/>
        <v>0</v>
      </c>
      <c r="F59" s="137">
        <f>EIU!D30</f>
        <v>10682.333190000001</v>
      </c>
      <c r="G59" s="138">
        <f t="shared" si="15"/>
        <v>0.14103503520401936</v>
      </c>
      <c r="H59" s="137">
        <f t="shared" si="16"/>
        <v>10682.333190000001</v>
      </c>
      <c r="I59" s="139">
        <f t="shared" si="17"/>
        <v>6.513662792700578E-2</v>
      </c>
      <c r="J59" s="152">
        <f>H59-B59</f>
        <v>2700.9837100000022</v>
      </c>
    </row>
    <row r="60" spans="1:11" x14ac:dyDescent="0.2">
      <c r="A60" s="136" t="s">
        <v>16</v>
      </c>
      <c r="B60" s="137">
        <v>0</v>
      </c>
      <c r="C60" s="138">
        <f t="shared" si="13"/>
        <v>0</v>
      </c>
      <c r="D60" s="137">
        <f>EIU!D34</f>
        <v>0</v>
      </c>
      <c r="E60" s="138">
        <f t="shared" si="14"/>
        <v>0</v>
      </c>
      <c r="F60" s="137">
        <f>EIU!D33</f>
        <v>0</v>
      </c>
      <c r="G60" s="138">
        <f t="shared" si="15"/>
        <v>0</v>
      </c>
      <c r="H60" s="137">
        <f t="shared" si="16"/>
        <v>0</v>
      </c>
      <c r="I60" s="139">
        <f t="shared" si="17"/>
        <v>0</v>
      </c>
      <c r="J60" s="171"/>
    </row>
    <row r="61" spans="1:11" x14ac:dyDescent="0.2">
      <c r="A61" s="136" t="s">
        <v>17</v>
      </c>
      <c r="B61" s="137">
        <v>-1876.0587400000009</v>
      </c>
      <c r="C61" s="138">
        <f t="shared" si="13"/>
        <v>-1.2968373352818363E-2</v>
      </c>
      <c r="D61" s="137">
        <f>EIU!D37</f>
        <v>0</v>
      </c>
      <c r="E61" s="138">
        <f t="shared" si="14"/>
        <v>0</v>
      </c>
      <c r="F61" s="137">
        <f>EIU!D36</f>
        <v>6052.50864</v>
      </c>
      <c r="G61" s="138">
        <f t="shared" si="15"/>
        <v>7.9909112918713526E-2</v>
      </c>
      <c r="H61" s="137">
        <f t="shared" si="16"/>
        <v>6052.50864</v>
      </c>
      <c r="I61" s="139">
        <f t="shared" si="17"/>
        <v>3.6905795419087443E-2</v>
      </c>
      <c r="J61" s="171"/>
    </row>
    <row r="62" spans="1:11" ht="16" thickBot="1" x14ac:dyDescent="0.25">
      <c r="A62" s="136" t="s">
        <v>18</v>
      </c>
      <c r="B62" s="137">
        <v>314.42021000000005</v>
      </c>
      <c r="C62" s="138">
        <f t="shared" si="13"/>
        <v>2.1734493627590533E-3</v>
      </c>
      <c r="D62" s="137">
        <f>EIU!D40</f>
        <v>408.03338000000088</v>
      </c>
      <c r="E62" s="138">
        <f>D62/$D$63</f>
        <v>4.6232693255501217E-3</v>
      </c>
      <c r="F62" s="137">
        <f>EIU!D39</f>
        <v>0</v>
      </c>
      <c r="G62" s="138">
        <f t="shared" si="15"/>
        <v>0</v>
      </c>
      <c r="H62" s="137">
        <f t="shared" si="16"/>
        <v>408.03338000000088</v>
      </c>
      <c r="I62" s="139">
        <f t="shared" si="17"/>
        <v>2.4880256009744079E-3</v>
      </c>
      <c r="J62" s="171"/>
    </row>
    <row r="63" spans="1:11" ht="16" thickBot="1" x14ac:dyDescent="0.25">
      <c r="A63" s="141" t="s">
        <v>19</v>
      </c>
      <c r="B63" s="142">
        <f>SUM(B52:B54)</f>
        <v>144664.15247</v>
      </c>
      <c r="C63" s="143">
        <f t="shared" si="13"/>
        <v>1</v>
      </c>
      <c r="D63" s="142">
        <f>SUM(D52:D54)</f>
        <v>88256.459070000012</v>
      </c>
      <c r="E63" s="143">
        <f t="shared" si="14"/>
        <v>1</v>
      </c>
      <c r="F63" s="142">
        <f>SUM(F52:F54)</f>
        <v>75742.408080000008</v>
      </c>
      <c r="G63" s="143">
        <f t="shared" si="15"/>
        <v>1</v>
      </c>
      <c r="H63" s="142">
        <f t="shared" si="16"/>
        <v>163998.86715000001</v>
      </c>
      <c r="I63" s="148">
        <f t="shared" si="17"/>
        <v>1</v>
      </c>
      <c r="J63" s="171"/>
    </row>
    <row r="64" spans="1:11" x14ac:dyDescent="0.2">
      <c r="A64" s="144" t="s">
        <v>7</v>
      </c>
      <c r="B64" s="145"/>
      <c r="C64" s="145"/>
      <c r="D64" s="145">
        <f>D63/$H$63</f>
        <v>0.53815285802722701</v>
      </c>
      <c r="E64" s="145"/>
      <c r="F64" s="145">
        <f>F63/$H$63</f>
        <v>0.4618471419727731</v>
      </c>
      <c r="G64" s="145"/>
      <c r="H64" s="145">
        <f>H63/$H$63</f>
        <v>1</v>
      </c>
      <c r="I64" s="145"/>
      <c r="J64" s="171"/>
    </row>
    <row r="65" spans="1:12" s="144" customFormat="1" ht="5" customHeight="1" x14ac:dyDescent="0.2">
      <c r="B65" s="146"/>
      <c r="C65" s="145"/>
      <c r="D65" s="145"/>
      <c r="E65" s="145"/>
      <c r="F65" s="145"/>
      <c r="G65" s="145"/>
      <c r="H65" s="145"/>
      <c r="I65" s="145"/>
      <c r="J65" s="171"/>
    </row>
    <row r="66" spans="1:12" x14ac:dyDescent="0.2">
      <c r="A66" s="121" t="s">
        <v>20</v>
      </c>
      <c r="J66" s="171"/>
    </row>
    <row r="67" spans="1:12" x14ac:dyDescent="0.2">
      <c r="A67" s="121" t="s">
        <v>95</v>
      </c>
      <c r="J67" s="171"/>
    </row>
    <row r="68" spans="1:12" x14ac:dyDescent="0.2">
      <c r="A68" s="172" t="s">
        <v>25</v>
      </c>
      <c r="B68" s="172"/>
      <c r="C68" s="172"/>
      <c r="D68" s="172"/>
      <c r="E68" s="172"/>
      <c r="F68" s="172"/>
      <c r="G68" s="172"/>
      <c r="H68" s="172"/>
      <c r="I68" s="172"/>
      <c r="J68" s="171"/>
    </row>
    <row r="69" spans="1:12" x14ac:dyDescent="0.2">
      <c r="A69" s="172" t="str">
        <f>A2</f>
        <v>Total Revenue* by Source, Fiscal Years 2021 and 2022</v>
      </c>
      <c r="B69" s="172"/>
      <c r="C69" s="172"/>
      <c r="D69" s="172"/>
      <c r="E69" s="172"/>
      <c r="F69" s="172"/>
      <c r="G69" s="172"/>
      <c r="H69" s="172"/>
      <c r="I69" s="172"/>
      <c r="J69" s="171"/>
    </row>
    <row r="70" spans="1:12" ht="16" thickBot="1" x14ac:dyDescent="0.25">
      <c r="A70" s="173" t="s">
        <v>1</v>
      </c>
      <c r="B70" s="173"/>
      <c r="C70" s="173"/>
      <c r="D70" s="173"/>
      <c r="E70" s="173"/>
      <c r="F70" s="173"/>
      <c r="G70" s="173"/>
      <c r="H70" s="173"/>
      <c r="I70" s="173"/>
      <c r="J70" s="171"/>
    </row>
    <row r="71" spans="1:12" ht="17" thickBot="1" x14ac:dyDescent="0.25">
      <c r="A71" s="183" t="s">
        <v>26</v>
      </c>
      <c r="B71" s="176" t="str">
        <f>B4</f>
        <v>FY21 Revenues</v>
      </c>
      <c r="C71" s="177"/>
      <c r="D71" s="176" t="str">
        <f>D4</f>
        <v xml:space="preserve">FY22 Revenues </v>
      </c>
      <c r="E71" s="178"/>
      <c r="F71" s="178"/>
      <c r="G71" s="178"/>
      <c r="H71" s="178"/>
      <c r="I71" s="177"/>
      <c r="J71" s="171"/>
    </row>
    <row r="72" spans="1:12" ht="16" x14ac:dyDescent="0.2">
      <c r="A72" s="183"/>
      <c r="B72" s="179" t="s">
        <v>3</v>
      </c>
      <c r="C72" s="180"/>
      <c r="D72" s="181" t="s">
        <v>4</v>
      </c>
      <c r="E72" s="182"/>
      <c r="F72" s="181" t="s">
        <v>5</v>
      </c>
      <c r="G72" s="182"/>
      <c r="H72" s="181" t="s">
        <v>3</v>
      </c>
      <c r="I72" s="182"/>
      <c r="J72" s="171"/>
    </row>
    <row r="73" spans="1:12" ht="35" thickBot="1" x14ac:dyDescent="0.25">
      <c r="A73" s="184"/>
      <c r="B73" s="122" t="s">
        <v>6</v>
      </c>
      <c r="C73" s="123" t="s">
        <v>7</v>
      </c>
      <c r="D73" s="122" t="s">
        <v>6</v>
      </c>
      <c r="E73" s="124" t="s">
        <v>7</v>
      </c>
      <c r="F73" s="122" t="s">
        <v>6</v>
      </c>
      <c r="G73" s="124" t="s">
        <v>7</v>
      </c>
      <c r="H73" s="122" t="s">
        <v>6</v>
      </c>
      <c r="I73" s="124" t="s">
        <v>7</v>
      </c>
      <c r="J73" s="171"/>
    </row>
    <row r="74" spans="1:12" x14ac:dyDescent="0.2">
      <c r="A74" s="126" t="s">
        <v>8</v>
      </c>
      <c r="B74" s="120">
        <v>23193.599999999999</v>
      </c>
      <c r="C74" s="127">
        <f>B74/$B$85</f>
        <v>0.21995004061703979</v>
      </c>
      <c r="D74" s="120">
        <v>24353.3</v>
      </c>
      <c r="E74" s="147">
        <f>D74/$D$85</f>
        <v>0.22073373206246469</v>
      </c>
      <c r="F74" s="120">
        <v>0</v>
      </c>
      <c r="G74" s="147">
        <f>F74/$F$85</f>
        <v>0</v>
      </c>
      <c r="H74" s="120">
        <f>D74+F74</f>
        <v>24353.3</v>
      </c>
      <c r="I74" s="147">
        <f>H74/$H$85</f>
        <v>0.20128016763645618</v>
      </c>
      <c r="J74" s="171"/>
      <c r="K74" s="149"/>
      <c r="L74" s="150"/>
    </row>
    <row r="75" spans="1:12" x14ac:dyDescent="0.2">
      <c r="A75" s="128" t="s">
        <v>9</v>
      </c>
      <c r="B75" s="129">
        <v>34124.084459999984</v>
      </c>
      <c r="C75" s="130">
        <f t="shared" ref="C75:C84" si="18">B75/$B$85</f>
        <v>0.32360624323073145</v>
      </c>
      <c r="D75" s="129">
        <f>GSU!D10</f>
        <v>34957.929789999995</v>
      </c>
      <c r="E75" s="131">
        <f>D75/$D$85</f>
        <v>0.31685210249634799</v>
      </c>
      <c r="F75" s="129">
        <v>0</v>
      </c>
      <c r="G75" s="131">
        <f t="shared" ref="G75:G85" si="19">F75/$F$85</f>
        <v>0</v>
      </c>
      <c r="H75" s="129">
        <f t="shared" ref="H75:H85" si="20">D75+F75</f>
        <v>34957.929789999995</v>
      </c>
      <c r="I75" s="131">
        <f t="shared" ref="I75:I85" si="21">H75/$H$85</f>
        <v>0.28892749517948962</v>
      </c>
      <c r="J75" s="171"/>
      <c r="K75" s="149"/>
      <c r="L75" s="150"/>
    </row>
    <row r="76" spans="1:12" ht="16" thickBot="1" x14ac:dyDescent="0.25">
      <c r="A76" s="132" t="s">
        <v>10</v>
      </c>
      <c r="B76" s="133">
        <v>48131.716389999972</v>
      </c>
      <c r="C76" s="134">
        <f t="shared" si="18"/>
        <v>0.45644371615222884</v>
      </c>
      <c r="D76" s="133">
        <f>SUM(D77:D84)</f>
        <v>51017.625580000014</v>
      </c>
      <c r="E76" s="135">
        <f t="shared" ref="E76:E85" si="22">D76/$D$85</f>
        <v>0.46241416544118735</v>
      </c>
      <c r="F76" s="133">
        <f>SUM(F77:F84)</f>
        <v>10663.194099999999</v>
      </c>
      <c r="G76" s="135">
        <f t="shared" si="19"/>
        <v>1</v>
      </c>
      <c r="H76" s="133">
        <f t="shared" si="20"/>
        <v>61680.819680000015</v>
      </c>
      <c r="I76" s="135">
        <f t="shared" si="21"/>
        <v>0.50979233718405426</v>
      </c>
      <c r="J76" s="171"/>
      <c r="K76" s="149"/>
      <c r="L76" s="150"/>
    </row>
    <row r="77" spans="1:12" ht="16" thickTop="1" x14ac:dyDescent="0.2">
      <c r="A77" s="136" t="s">
        <v>11</v>
      </c>
      <c r="B77" s="137">
        <v>26585.558009999979</v>
      </c>
      <c r="C77" s="138">
        <f t="shared" si="18"/>
        <v>0.25211672893066034</v>
      </c>
      <c r="D77" s="137">
        <f>GSU!D16+GSU!D19</f>
        <v>30507.697710000011</v>
      </c>
      <c r="E77" s="139">
        <f t="shared" si="22"/>
        <v>0.27651603569790584</v>
      </c>
      <c r="F77" s="137">
        <f>GSU!D15+GSU!D18</f>
        <v>9212.9603699999989</v>
      </c>
      <c r="G77" s="139">
        <f t="shared" si="19"/>
        <v>0.86399631138666044</v>
      </c>
      <c r="H77" s="137">
        <f t="shared" si="20"/>
        <v>39720.658080000008</v>
      </c>
      <c r="I77" s="139">
        <f t="shared" si="21"/>
        <v>0.32829147248926266</v>
      </c>
      <c r="J77" s="171"/>
      <c r="K77" s="149"/>
      <c r="L77" s="150"/>
    </row>
    <row r="78" spans="1:12" x14ac:dyDescent="0.2">
      <c r="A78" s="136" t="s">
        <v>12</v>
      </c>
      <c r="B78" s="137">
        <v>1403.5306400000002</v>
      </c>
      <c r="C78" s="138">
        <f t="shared" si="18"/>
        <v>1.3309991604376204E-2</v>
      </c>
      <c r="D78" s="137">
        <f>GSU!D22</f>
        <v>0</v>
      </c>
      <c r="E78" s="139">
        <f t="shared" si="22"/>
        <v>0</v>
      </c>
      <c r="F78" s="137">
        <f>GSU!D21</f>
        <v>1450.2337299999999</v>
      </c>
      <c r="G78" s="139">
        <f t="shared" si="19"/>
        <v>0.13600368861333961</v>
      </c>
      <c r="H78" s="137">
        <f t="shared" si="20"/>
        <v>1450.2337299999999</v>
      </c>
      <c r="I78" s="139">
        <f t="shared" si="21"/>
        <v>1.1986190302194904E-2</v>
      </c>
      <c r="J78" s="171"/>
      <c r="K78" s="149"/>
      <c r="L78" s="150"/>
    </row>
    <row r="79" spans="1:12" x14ac:dyDescent="0.2">
      <c r="A79" s="136" t="s">
        <v>13</v>
      </c>
      <c r="B79" s="137">
        <v>0</v>
      </c>
      <c r="C79" s="138">
        <f t="shared" si="18"/>
        <v>0</v>
      </c>
      <c r="D79" s="137">
        <f>GSU!D25</f>
        <v>0</v>
      </c>
      <c r="E79" s="139">
        <f t="shared" si="22"/>
        <v>0</v>
      </c>
      <c r="F79" s="137">
        <f>GSU!D24</f>
        <v>0</v>
      </c>
      <c r="G79" s="139">
        <f t="shared" si="19"/>
        <v>0</v>
      </c>
      <c r="H79" s="137">
        <f t="shared" si="20"/>
        <v>0</v>
      </c>
      <c r="I79" s="139">
        <f t="shared" si="21"/>
        <v>0</v>
      </c>
      <c r="J79" s="171"/>
      <c r="K79" s="170"/>
      <c r="L79" s="150"/>
    </row>
    <row r="80" spans="1:12" x14ac:dyDescent="0.2">
      <c r="A80" s="136" t="s">
        <v>14</v>
      </c>
      <c r="B80" s="137">
        <v>7508.2333999999992</v>
      </c>
      <c r="C80" s="138">
        <f t="shared" si="18"/>
        <v>7.1202238604279405E-2</v>
      </c>
      <c r="D80" s="137">
        <f>GSU!D28</f>
        <v>7646.7536900000005</v>
      </c>
      <c r="E80" s="139">
        <f t="shared" si="22"/>
        <v>6.9308737631291167E-2</v>
      </c>
      <c r="F80" s="137">
        <f>GSU!D27</f>
        <v>0</v>
      </c>
      <c r="G80" s="139">
        <f t="shared" si="19"/>
        <v>0</v>
      </c>
      <c r="H80" s="137">
        <f t="shared" si="20"/>
        <v>7646.7536900000005</v>
      </c>
      <c r="I80" s="139">
        <f t="shared" si="21"/>
        <v>6.3200464191624547E-2</v>
      </c>
      <c r="J80" s="152">
        <f>H80-B80</f>
        <v>138.5202900000013</v>
      </c>
      <c r="K80" s="149"/>
      <c r="L80" s="150"/>
    </row>
    <row r="81" spans="1:12" x14ac:dyDescent="0.2">
      <c r="A81" s="136" t="s">
        <v>15</v>
      </c>
      <c r="B81" s="137">
        <v>12463.761449999996</v>
      </c>
      <c r="C81" s="138">
        <f t="shared" si="18"/>
        <v>0.11819660756280155</v>
      </c>
      <c r="D81" s="137">
        <f>GSU!D31</f>
        <v>12719.68051</v>
      </c>
      <c r="E81" s="139">
        <f t="shared" si="22"/>
        <v>0.11528879246814577</v>
      </c>
      <c r="F81" s="137">
        <f>GSU!D30</f>
        <v>0</v>
      </c>
      <c r="G81" s="139">
        <f t="shared" si="19"/>
        <v>0</v>
      </c>
      <c r="H81" s="137">
        <f t="shared" si="20"/>
        <v>12719.68051</v>
      </c>
      <c r="I81" s="139">
        <f t="shared" si="21"/>
        <v>0.10512823417503848</v>
      </c>
      <c r="J81" s="152">
        <f>H81-B81</f>
        <v>255.91906000000381</v>
      </c>
      <c r="K81" s="149"/>
      <c r="L81" s="150"/>
    </row>
    <row r="82" spans="1:12" x14ac:dyDescent="0.2">
      <c r="A82" s="136" t="s">
        <v>16</v>
      </c>
      <c r="B82" s="137">
        <v>0</v>
      </c>
      <c r="C82" s="138">
        <f t="shared" si="18"/>
        <v>0</v>
      </c>
      <c r="D82" s="137">
        <f>GSU!D34</f>
        <v>0</v>
      </c>
      <c r="E82" s="139">
        <f t="shared" si="22"/>
        <v>0</v>
      </c>
      <c r="F82" s="137">
        <f>GSU!D33</f>
        <v>0</v>
      </c>
      <c r="G82" s="139">
        <f t="shared" si="19"/>
        <v>0</v>
      </c>
      <c r="H82" s="137">
        <f t="shared" si="20"/>
        <v>0</v>
      </c>
      <c r="I82" s="139">
        <f>H82/$H$85</f>
        <v>0</v>
      </c>
      <c r="J82" s="171"/>
      <c r="K82" s="149"/>
      <c r="L82" s="150"/>
    </row>
    <row r="83" spans="1:12" x14ac:dyDescent="0.2">
      <c r="A83" s="136" t="s">
        <v>17</v>
      </c>
      <c r="B83" s="137">
        <v>0</v>
      </c>
      <c r="C83" s="138">
        <f t="shared" si="18"/>
        <v>0</v>
      </c>
      <c r="D83" s="137">
        <f>GSU!D37</f>
        <v>0</v>
      </c>
      <c r="E83" s="139">
        <f t="shared" si="22"/>
        <v>0</v>
      </c>
      <c r="F83" s="137">
        <f>GSU!D36</f>
        <v>0</v>
      </c>
      <c r="G83" s="139">
        <f t="shared" si="19"/>
        <v>0</v>
      </c>
      <c r="H83" s="137">
        <f t="shared" si="20"/>
        <v>0</v>
      </c>
      <c r="I83" s="139">
        <f t="shared" si="21"/>
        <v>0</v>
      </c>
      <c r="J83" s="171"/>
      <c r="K83" s="149"/>
      <c r="L83" s="150"/>
    </row>
    <row r="84" spans="1:12" ht="16" thickBot="1" x14ac:dyDescent="0.25">
      <c r="A84" s="136" t="s">
        <v>18</v>
      </c>
      <c r="B84" s="137">
        <v>170.63289</v>
      </c>
      <c r="C84" s="138">
        <f t="shared" si="18"/>
        <v>1.618149450111362E-3</v>
      </c>
      <c r="D84" s="137">
        <f>GSU!D40</f>
        <v>143.49367000000001</v>
      </c>
      <c r="E84" s="139">
        <f t="shared" si="22"/>
        <v>1.3005996438445603E-3</v>
      </c>
      <c r="F84" s="137">
        <f>GSU!D39</f>
        <v>0</v>
      </c>
      <c r="G84" s="151">
        <f>F84/$F$85</f>
        <v>0</v>
      </c>
      <c r="H84" s="137">
        <f t="shared" si="20"/>
        <v>143.49367000000001</v>
      </c>
      <c r="I84" s="139">
        <f t="shared" si="21"/>
        <v>1.1859760259336652E-3</v>
      </c>
      <c r="J84" s="171"/>
      <c r="K84" s="149"/>
      <c r="L84" s="150"/>
    </row>
    <row r="85" spans="1:12" ht="16" thickBot="1" x14ac:dyDescent="0.25">
      <c r="A85" s="141" t="s">
        <v>19</v>
      </c>
      <c r="B85" s="142">
        <f>SUM(B74:B76)</f>
        <v>105449.40084999995</v>
      </c>
      <c r="C85" s="143">
        <f>B85/B85</f>
        <v>1</v>
      </c>
      <c r="D85" s="142">
        <f>SUM(D74:D76)</f>
        <v>110328.85537</v>
      </c>
      <c r="E85" s="143">
        <f t="shared" si="22"/>
        <v>1</v>
      </c>
      <c r="F85" s="142">
        <f>SUM(F74:F76)</f>
        <v>10663.194099999999</v>
      </c>
      <c r="G85" s="143">
        <f t="shared" si="19"/>
        <v>1</v>
      </c>
      <c r="H85" s="142">
        <f t="shared" si="20"/>
        <v>120992.04947</v>
      </c>
      <c r="I85" s="148">
        <f t="shared" si="21"/>
        <v>1</v>
      </c>
      <c r="J85" s="171"/>
      <c r="K85" s="149"/>
      <c r="L85" s="150"/>
    </row>
    <row r="86" spans="1:12" x14ac:dyDescent="0.2">
      <c r="A86" s="144" t="s">
        <v>7</v>
      </c>
      <c r="B86" s="145"/>
      <c r="C86" s="145"/>
      <c r="D86" s="145">
        <f>D85/$H$85</f>
        <v>0.91186863809060503</v>
      </c>
      <c r="E86" s="145"/>
      <c r="F86" s="145">
        <f>F85/$H$85</f>
        <v>8.8131361909395051E-2</v>
      </c>
      <c r="G86" s="145"/>
      <c r="H86" s="145">
        <f>H85/$H$85</f>
        <v>1</v>
      </c>
      <c r="I86" s="145"/>
      <c r="J86" s="171"/>
    </row>
    <row r="87" spans="1:12" s="144" customFormat="1" ht="5" customHeight="1" x14ac:dyDescent="0.2">
      <c r="B87" s="146"/>
      <c r="C87" s="145"/>
      <c r="D87" s="145"/>
      <c r="E87" s="145"/>
      <c r="F87" s="145"/>
      <c r="G87" s="145"/>
      <c r="H87" s="145"/>
      <c r="I87" s="145"/>
      <c r="J87" s="171"/>
    </row>
    <row r="88" spans="1:12" x14ac:dyDescent="0.2">
      <c r="A88" s="121" t="s">
        <v>20</v>
      </c>
      <c r="J88" s="171"/>
    </row>
    <row r="89" spans="1:12" x14ac:dyDescent="0.2">
      <c r="J89" s="171"/>
    </row>
    <row r="90" spans="1:12" x14ac:dyDescent="0.2">
      <c r="A90" s="172" t="s">
        <v>27</v>
      </c>
      <c r="B90" s="172"/>
      <c r="C90" s="172"/>
      <c r="D90" s="172"/>
      <c r="E90" s="172"/>
      <c r="F90" s="172"/>
      <c r="G90" s="172"/>
      <c r="H90" s="172"/>
      <c r="I90" s="172"/>
      <c r="J90" s="171"/>
    </row>
    <row r="91" spans="1:12" x14ac:dyDescent="0.2">
      <c r="A91" s="172" t="str">
        <f>A2</f>
        <v>Total Revenue* by Source, Fiscal Years 2021 and 2022</v>
      </c>
      <c r="B91" s="172"/>
      <c r="C91" s="172"/>
      <c r="D91" s="172"/>
      <c r="E91" s="172"/>
      <c r="F91" s="172"/>
      <c r="G91" s="172"/>
      <c r="H91" s="172"/>
      <c r="I91" s="172"/>
      <c r="J91" s="171"/>
    </row>
    <row r="92" spans="1:12" ht="16" thickBot="1" x14ac:dyDescent="0.25">
      <c r="A92" s="173" t="s">
        <v>1</v>
      </c>
      <c r="B92" s="173"/>
      <c r="C92" s="173"/>
      <c r="D92" s="173"/>
      <c r="E92" s="173"/>
      <c r="F92" s="173"/>
      <c r="G92" s="173"/>
      <c r="H92" s="173"/>
      <c r="I92" s="173"/>
      <c r="J92" s="171"/>
    </row>
    <row r="93" spans="1:12" ht="17" thickBot="1" x14ac:dyDescent="0.25">
      <c r="A93" s="183" t="s">
        <v>28</v>
      </c>
      <c r="B93" s="176" t="str">
        <f>B4</f>
        <v>FY21 Revenues</v>
      </c>
      <c r="C93" s="177"/>
      <c r="D93" s="176" t="str">
        <f>D4</f>
        <v xml:space="preserve">FY22 Revenues </v>
      </c>
      <c r="E93" s="178"/>
      <c r="F93" s="178"/>
      <c r="G93" s="178"/>
      <c r="H93" s="178"/>
      <c r="I93" s="177"/>
      <c r="J93" s="171"/>
    </row>
    <row r="94" spans="1:12" ht="16" x14ac:dyDescent="0.2">
      <c r="A94" s="183"/>
      <c r="B94" s="179" t="s">
        <v>3</v>
      </c>
      <c r="C94" s="180"/>
      <c r="D94" s="181" t="s">
        <v>4</v>
      </c>
      <c r="E94" s="182"/>
      <c r="F94" s="181" t="s">
        <v>5</v>
      </c>
      <c r="G94" s="182"/>
      <c r="H94" s="181" t="s">
        <v>3</v>
      </c>
      <c r="I94" s="182"/>
      <c r="J94" s="171"/>
    </row>
    <row r="95" spans="1:12" ht="35" thickBot="1" x14ac:dyDescent="0.25">
      <c r="A95" s="184"/>
      <c r="B95" s="122" t="s">
        <v>6</v>
      </c>
      <c r="C95" s="123" t="s">
        <v>7</v>
      </c>
      <c r="D95" s="122" t="s">
        <v>6</v>
      </c>
      <c r="E95" s="124" t="s">
        <v>7</v>
      </c>
      <c r="F95" s="122" t="s">
        <v>6</v>
      </c>
      <c r="G95" s="124" t="s">
        <v>7</v>
      </c>
      <c r="H95" s="122" t="s">
        <v>6</v>
      </c>
      <c r="I95" s="124" t="s">
        <v>7</v>
      </c>
      <c r="J95" s="171"/>
    </row>
    <row r="96" spans="1:12" x14ac:dyDescent="0.2">
      <c r="A96" s="126" t="s">
        <v>8</v>
      </c>
      <c r="B96" s="120">
        <v>69649.3</v>
      </c>
      <c r="C96" s="127">
        <f>B96/$B$107</f>
        <v>0.15082615232663316</v>
      </c>
      <c r="D96" s="120">
        <v>73125.3</v>
      </c>
      <c r="E96" s="127">
        <f>D96/$D$107</f>
        <v>0.25032529317464575</v>
      </c>
      <c r="F96" s="120">
        <v>0</v>
      </c>
      <c r="G96" s="127">
        <f>F96/$F$107</f>
        <v>0</v>
      </c>
      <c r="H96" s="120">
        <f>D96+F96</f>
        <v>73125.3</v>
      </c>
      <c r="I96" s="147">
        <f>H96/$H$107</f>
        <v>0.13946309835860476</v>
      </c>
      <c r="J96" s="171"/>
    </row>
    <row r="97" spans="1:11" x14ac:dyDescent="0.2">
      <c r="A97" s="128" t="s">
        <v>9</v>
      </c>
      <c r="B97" s="129">
        <v>202879.1</v>
      </c>
      <c r="C97" s="130">
        <f t="shared" ref="C97:C107" si="23">B97/$B$107</f>
        <v>0.43933641889423503</v>
      </c>
      <c r="D97" s="129">
        <f>ISU!D10</f>
        <v>216990.5</v>
      </c>
      <c r="E97" s="130">
        <f t="shared" ref="E97:E107" si="24">D97/$D$107</f>
        <v>0.7428100880080214</v>
      </c>
      <c r="F97" s="129">
        <v>0</v>
      </c>
      <c r="G97" s="130">
        <f t="shared" ref="G97:G107" si="25">F97/$F$107</f>
        <v>0</v>
      </c>
      <c r="H97" s="129">
        <f t="shared" ref="H97:H107" si="26">D97+F97</f>
        <v>216990.5</v>
      </c>
      <c r="I97" s="131">
        <f t="shared" ref="I97:I107" si="27">H97/$H$107</f>
        <v>0.41383990827227823</v>
      </c>
      <c r="J97" s="171"/>
    </row>
    <row r="98" spans="1:11" ht="16" thickBot="1" x14ac:dyDescent="0.25">
      <c r="A98" s="132" t="s">
        <v>10</v>
      </c>
      <c r="B98" s="133">
        <v>189256.90000000002</v>
      </c>
      <c r="C98" s="134">
        <f t="shared" si="23"/>
        <v>0.40983742877913176</v>
      </c>
      <c r="D98" s="133">
        <f>SUM(D99:D106)</f>
        <v>2005.3</v>
      </c>
      <c r="E98" s="134">
        <f>D98/$D$107</f>
        <v>6.864618817332949E-3</v>
      </c>
      <c r="F98" s="133">
        <f>SUM(F99:F106)</f>
        <v>232213.3</v>
      </c>
      <c r="G98" s="134">
        <f t="shared" si="25"/>
        <v>1</v>
      </c>
      <c r="H98" s="133">
        <f t="shared" si="26"/>
        <v>234218.59999999998</v>
      </c>
      <c r="I98" s="135">
        <f t="shared" si="27"/>
        <v>0.44669699336911717</v>
      </c>
      <c r="J98" s="171"/>
    </row>
    <row r="99" spans="1:11" ht="16" thickTop="1" x14ac:dyDescent="0.2">
      <c r="A99" s="136" t="s">
        <v>11</v>
      </c>
      <c r="B99" s="137">
        <v>66040.3</v>
      </c>
      <c r="C99" s="138">
        <f t="shared" si="23"/>
        <v>0.14301083209015097</v>
      </c>
      <c r="D99" s="137">
        <f>ISU!D16+ISU!D19</f>
        <v>0</v>
      </c>
      <c r="E99" s="138">
        <f t="shared" si="24"/>
        <v>0</v>
      </c>
      <c r="F99" s="137">
        <f>ISU!D15+ISU!D18</f>
        <v>81135.7</v>
      </c>
      <c r="G99" s="138">
        <f t="shared" si="25"/>
        <v>0.349401606195683</v>
      </c>
      <c r="H99" s="137">
        <f t="shared" si="26"/>
        <v>81135.7</v>
      </c>
      <c r="I99" s="139">
        <f t="shared" si="27"/>
        <v>0.15474037179326783</v>
      </c>
      <c r="J99" s="171"/>
    </row>
    <row r="100" spans="1:11" x14ac:dyDescent="0.2">
      <c r="A100" s="136" t="s">
        <v>12</v>
      </c>
      <c r="B100" s="137">
        <v>1239</v>
      </c>
      <c r="C100" s="138">
        <f t="shared" si="23"/>
        <v>2.68306505209239E-3</v>
      </c>
      <c r="D100" s="137">
        <f>ISU!D22</f>
        <v>0</v>
      </c>
      <c r="E100" s="138">
        <f t="shared" si="24"/>
        <v>0</v>
      </c>
      <c r="F100" s="137">
        <f>ISU!D21</f>
        <v>1904.7</v>
      </c>
      <c r="G100" s="138">
        <f t="shared" si="25"/>
        <v>8.2023725600557772E-3</v>
      </c>
      <c r="H100" s="137">
        <f t="shared" si="26"/>
        <v>1904.7</v>
      </c>
      <c r="I100" s="139">
        <f>H100/$H$107</f>
        <v>3.6326054517880199E-3</v>
      </c>
      <c r="J100" s="171"/>
    </row>
    <row r="101" spans="1:11" x14ac:dyDescent="0.2">
      <c r="A101" s="136" t="s">
        <v>13</v>
      </c>
      <c r="B101" s="137">
        <v>0</v>
      </c>
      <c r="C101" s="138">
        <f t="shared" si="23"/>
        <v>0</v>
      </c>
      <c r="D101" s="137">
        <f>ISU!D25</f>
        <v>0</v>
      </c>
      <c r="E101" s="138">
        <f t="shared" si="24"/>
        <v>0</v>
      </c>
      <c r="F101" s="137">
        <f>ISU!D24</f>
        <v>0</v>
      </c>
      <c r="G101" s="138">
        <f t="shared" si="25"/>
        <v>0</v>
      </c>
      <c r="H101" s="137">
        <f t="shared" si="26"/>
        <v>0</v>
      </c>
      <c r="I101" s="139">
        <f t="shared" si="27"/>
        <v>0</v>
      </c>
      <c r="J101" s="171"/>
      <c r="K101" s="170"/>
    </row>
    <row r="102" spans="1:11" x14ac:dyDescent="0.2">
      <c r="A102" s="136" t="s">
        <v>14</v>
      </c>
      <c r="B102" s="137">
        <v>73499.399999999994</v>
      </c>
      <c r="C102" s="138">
        <f t="shared" si="23"/>
        <v>0.15916357666647246</v>
      </c>
      <c r="D102" s="137">
        <f>ISU!D28</f>
        <v>0</v>
      </c>
      <c r="E102" s="138">
        <f t="shared" si="24"/>
        <v>0</v>
      </c>
      <c r="F102" s="137">
        <f>ISU!D27</f>
        <v>88016.5</v>
      </c>
      <c r="G102" s="138">
        <f t="shared" si="25"/>
        <v>0.37903298389885509</v>
      </c>
      <c r="H102" s="137">
        <f t="shared" si="26"/>
        <v>88016.5</v>
      </c>
      <c r="I102" s="139">
        <f t="shared" si="27"/>
        <v>0.16786329487441606</v>
      </c>
      <c r="J102" s="152">
        <f>H102-B102</f>
        <v>14517.100000000006</v>
      </c>
    </row>
    <row r="103" spans="1:11" x14ac:dyDescent="0.2">
      <c r="A103" s="136" t="s">
        <v>15</v>
      </c>
      <c r="B103" s="137">
        <v>0</v>
      </c>
      <c r="C103" s="138">
        <f t="shared" si="23"/>
        <v>0</v>
      </c>
      <c r="D103" s="137">
        <f>ISU!D31</f>
        <v>0</v>
      </c>
      <c r="E103" s="138">
        <f t="shared" si="24"/>
        <v>0</v>
      </c>
      <c r="F103" s="137">
        <f>ISU!D30</f>
        <v>0</v>
      </c>
      <c r="G103" s="138">
        <f t="shared" si="25"/>
        <v>0</v>
      </c>
      <c r="H103" s="137">
        <f t="shared" si="26"/>
        <v>0</v>
      </c>
      <c r="I103" s="139">
        <f t="shared" si="27"/>
        <v>0</v>
      </c>
      <c r="J103" s="152">
        <f>H103-B103</f>
        <v>0</v>
      </c>
    </row>
    <row r="104" spans="1:11" x14ac:dyDescent="0.2">
      <c r="A104" s="136" t="s">
        <v>16</v>
      </c>
      <c r="B104" s="137">
        <v>0</v>
      </c>
      <c r="C104" s="138">
        <f t="shared" si="23"/>
        <v>0</v>
      </c>
      <c r="D104" s="137">
        <f>ISU!D34</f>
        <v>0</v>
      </c>
      <c r="E104" s="138">
        <f t="shared" si="24"/>
        <v>0</v>
      </c>
      <c r="F104" s="137">
        <f>ISU!D33</f>
        <v>0</v>
      </c>
      <c r="G104" s="138">
        <f t="shared" si="25"/>
        <v>0</v>
      </c>
      <c r="H104" s="137">
        <f t="shared" si="26"/>
        <v>0</v>
      </c>
      <c r="I104" s="139">
        <f t="shared" si="27"/>
        <v>0</v>
      </c>
      <c r="J104" s="171"/>
    </row>
    <row r="105" spans="1:11" x14ac:dyDescent="0.2">
      <c r="A105" s="136" t="s">
        <v>17</v>
      </c>
      <c r="B105" s="137">
        <v>46653.5</v>
      </c>
      <c r="C105" s="138">
        <f t="shared" si="23"/>
        <v>0.10102855158013907</v>
      </c>
      <c r="D105" s="137">
        <f>ISU!D37</f>
        <v>0</v>
      </c>
      <c r="E105" s="138">
        <f t="shared" si="24"/>
        <v>0</v>
      </c>
      <c r="F105" s="137">
        <f>ISU!D36</f>
        <v>61156.4</v>
      </c>
      <c r="G105" s="138">
        <f t="shared" si="25"/>
        <v>0.26336303734540617</v>
      </c>
      <c r="H105" s="137">
        <f t="shared" si="26"/>
        <v>61156.4</v>
      </c>
      <c r="I105" s="139">
        <f t="shared" si="27"/>
        <v>0.11663625350539658</v>
      </c>
      <c r="J105" s="171"/>
    </row>
    <row r="106" spans="1:11" ht="16" thickBot="1" x14ac:dyDescent="0.25">
      <c r="A106" s="136" t="s">
        <v>18</v>
      </c>
      <c r="B106" s="137">
        <v>1824.7</v>
      </c>
      <c r="C106" s="138">
        <f t="shared" si="23"/>
        <v>3.951403390276823E-3</v>
      </c>
      <c r="D106" s="137">
        <f>ISU!D40</f>
        <v>2005.3</v>
      </c>
      <c r="E106" s="138">
        <f t="shared" si="24"/>
        <v>6.864618817332949E-3</v>
      </c>
      <c r="F106" s="137">
        <f>ISU!D39</f>
        <v>0</v>
      </c>
      <c r="G106" s="138">
        <f t="shared" si="25"/>
        <v>0</v>
      </c>
      <c r="H106" s="137">
        <f t="shared" si="26"/>
        <v>2005.3</v>
      </c>
      <c r="I106" s="139">
        <f t="shared" si="27"/>
        <v>3.8244677442487089E-3</v>
      </c>
      <c r="J106" s="171"/>
    </row>
    <row r="107" spans="1:11" ht="16" thickBot="1" x14ac:dyDescent="0.25">
      <c r="A107" s="141" t="s">
        <v>19</v>
      </c>
      <c r="B107" s="142">
        <f>SUM(B96:B98)</f>
        <v>461785.30000000005</v>
      </c>
      <c r="C107" s="143">
        <f t="shared" si="23"/>
        <v>1</v>
      </c>
      <c r="D107" s="142">
        <f>SUM(D96:D98)</f>
        <v>292121.09999999998</v>
      </c>
      <c r="E107" s="143">
        <f t="shared" si="24"/>
        <v>1</v>
      </c>
      <c r="F107" s="142">
        <f>SUM(F96:F98)</f>
        <v>232213.3</v>
      </c>
      <c r="G107" s="143">
        <f t="shared" si="25"/>
        <v>1</v>
      </c>
      <c r="H107" s="142">
        <f t="shared" si="26"/>
        <v>524334.39999999991</v>
      </c>
      <c r="I107" s="148">
        <f t="shared" si="27"/>
        <v>1</v>
      </c>
      <c r="J107" s="171"/>
    </row>
    <row r="108" spans="1:11" x14ac:dyDescent="0.2">
      <c r="A108" s="144" t="s">
        <v>7</v>
      </c>
      <c r="B108" s="145"/>
      <c r="C108" s="145"/>
      <c r="D108" s="145">
        <f>D107/$H$107</f>
        <v>0.55712747437513166</v>
      </c>
      <c r="E108" s="145"/>
      <c r="F108" s="145">
        <f>F107/$H$107</f>
        <v>0.44287252562486845</v>
      </c>
      <c r="G108" s="145"/>
      <c r="H108" s="145">
        <f>H107/$H$107</f>
        <v>1</v>
      </c>
      <c r="I108" s="145"/>
      <c r="J108" s="171"/>
    </row>
    <row r="109" spans="1:11" s="144" customFormat="1" ht="5" customHeight="1" x14ac:dyDescent="0.2">
      <c r="B109" s="146"/>
      <c r="C109" s="145"/>
      <c r="D109" s="145"/>
      <c r="E109" s="145"/>
      <c r="F109" s="145"/>
      <c r="G109" s="145"/>
      <c r="H109" s="145"/>
      <c r="I109" s="145"/>
      <c r="J109" s="171"/>
    </row>
    <row r="110" spans="1:11" x14ac:dyDescent="0.2">
      <c r="A110" s="121" t="s">
        <v>20</v>
      </c>
      <c r="J110" s="171"/>
    </row>
    <row r="111" spans="1:11" x14ac:dyDescent="0.2">
      <c r="J111" s="171"/>
    </row>
    <row r="112" spans="1:11" x14ac:dyDescent="0.2">
      <c r="A112" s="172" t="s">
        <v>29</v>
      </c>
      <c r="B112" s="172"/>
      <c r="C112" s="172"/>
      <c r="D112" s="172"/>
      <c r="E112" s="172"/>
      <c r="F112" s="172"/>
      <c r="G112" s="172"/>
      <c r="H112" s="172"/>
      <c r="I112" s="172"/>
      <c r="J112" s="171"/>
    </row>
    <row r="113" spans="1:11" x14ac:dyDescent="0.2">
      <c r="A113" s="172" t="str">
        <f>A2</f>
        <v>Total Revenue* by Source, Fiscal Years 2021 and 2022</v>
      </c>
      <c r="B113" s="172"/>
      <c r="C113" s="172"/>
      <c r="D113" s="172"/>
      <c r="E113" s="172"/>
      <c r="F113" s="172"/>
      <c r="G113" s="172"/>
      <c r="H113" s="172"/>
      <c r="I113" s="172"/>
      <c r="J113" s="171"/>
    </row>
    <row r="114" spans="1:11" ht="16" thickBot="1" x14ac:dyDescent="0.25">
      <c r="A114" s="173" t="s">
        <v>1</v>
      </c>
      <c r="B114" s="173"/>
      <c r="C114" s="173"/>
      <c r="D114" s="173"/>
      <c r="E114" s="173"/>
      <c r="F114" s="173"/>
      <c r="G114" s="173"/>
      <c r="H114" s="173"/>
      <c r="I114" s="173"/>
      <c r="J114" s="171"/>
    </row>
    <row r="115" spans="1:11" ht="17" thickBot="1" x14ac:dyDescent="0.25">
      <c r="A115" s="174" t="s">
        <v>30</v>
      </c>
      <c r="B115" s="176" t="str">
        <f>B4</f>
        <v>FY21 Revenues</v>
      </c>
      <c r="C115" s="177"/>
      <c r="D115" s="176" t="str">
        <f>D4</f>
        <v xml:space="preserve">FY22 Revenues </v>
      </c>
      <c r="E115" s="178"/>
      <c r="F115" s="178"/>
      <c r="G115" s="178"/>
      <c r="H115" s="178"/>
      <c r="I115" s="177"/>
      <c r="J115" s="171"/>
    </row>
    <row r="116" spans="1:11" ht="16" x14ac:dyDescent="0.2">
      <c r="A116" s="174"/>
      <c r="B116" s="179" t="s">
        <v>3</v>
      </c>
      <c r="C116" s="180"/>
      <c r="D116" s="181" t="s">
        <v>4</v>
      </c>
      <c r="E116" s="182"/>
      <c r="F116" s="181" t="s">
        <v>5</v>
      </c>
      <c r="G116" s="182"/>
      <c r="H116" s="181" t="s">
        <v>3</v>
      </c>
      <c r="I116" s="182"/>
      <c r="J116" s="171"/>
    </row>
    <row r="117" spans="1:11" ht="35" thickBot="1" x14ac:dyDescent="0.25">
      <c r="A117" s="175"/>
      <c r="B117" s="122" t="s">
        <v>6</v>
      </c>
      <c r="C117" s="123" t="s">
        <v>7</v>
      </c>
      <c r="D117" s="122" t="s">
        <v>6</v>
      </c>
      <c r="E117" s="124" t="s">
        <v>7</v>
      </c>
      <c r="F117" s="122" t="s">
        <v>6</v>
      </c>
      <c r="G117" s="124" t="s">
        <v>7</v>
      </c>
      <c r="H117" s="122" t="s">
        <v>6</v>
      </c>
      <c r="I117" s="124" t="s">
        <v>7</v>
      </c>
      <c r="J117" s="171"/>
    </row>
    <row r="118" spans="1:11" x14ac:dyDescent="0.2">
      <c r="A118" s="126" t="s">
        <v>8</v>
      </c>
      <c r="B118" s="120">
        <v>35566.9</v>
      </c>
      <c r="C118" s="127">
        <f>B118/$B$129</f>
        <v>0.26167424133826916</v>
      </c>
      <c r="D118" s="120">
        <v>37345.300000000003</v>
      </c>
      <c r="E118" s="127">
        <f>D118/$D$129</f>
        <v>0.37472764865026009</v>
      </c>
      <c r="F118" s="120">
        <v>0</v>
      </c>
      <c r="G118" s="127">
        <f>F118/$F$129</f>
        <v>0</v>
      </c>
      <c r="H118" s="120">
        <f>D118+F118</f>
        <v>37345.300000000003</v>
      </c>
      <c r="I118" s="147">
        <f>H118/$H$129</f>
        <v>0.28053640280756142</v>
      </c>
      <c r="J118" s="171"/>
    </row>
    <row r="119" spans="1:11" x14ac:dyDescent="0.2">
      <c r="A119" s="128" t="s">
        <v>9</v>
      </c>
      <c r="B119" s="129">
        <v>54648.683279999983</v>
      </c>
      <c r="C119" s="130">
        <f t="shared" ref="C119:C128" si="28">B119/$B$129</f>
        <v>0.40206351235079107</v>
      </c>
      <c r="D119" s="129">
        <f>NEIU!D10</f>
        <v>48426.270199999999</v>
      </c>
      <c r="E119" s="130">
        <f t="shared" ref="E119:E129" si="29">D119/$D$129</f>
        <v>0.48591556005570069</v>
      </c>
      <c r="F119" s="129">
        <v>0</v>
      </c>
      <c r="G119" s="130">
        <f t="shared" ref="G119:G129" si="30">F119/$F$129</f>
        <v>0</v>
      </c>
      <c r="H119" s="129">
        <f t="shared" ref="H119:H129" si="31">D119+F119</f>
        <v>48426.270199999999</v>
      </c>
      <c r="I119" s="131">
        <f t="shared" ref="I119:I129" si="32">H119/$H$129</f>
        <v>0.36377620860710735</v>
      </c>
      <c r="J119" s="171"/>
    </row>
    <row r="120" spans="1:11" ht="16" thickBot="1" x14ac:dyDescent="0.25">
      <c r="A120" s="132" t="s">
        <v>10</v>
      </c>
      <c r="B120" s="133">
        <v>45704.940719999999</v>
      </c>
      <c r="C120" s="134">
        <f t="shared" si="28"/>
        <v>0.33626224631093982</v>
      </c>
      <c r="D120" s="133">
        <f>SUM(D121:D128)</f>
        <v>13888.276450000001</v>
      </c>
      <c r="E120" s="134">
        <f t="shared" si="29"/>
        <v>0.13935679129403919</v>
      </c>
      <c r="F120" s="133">
        <f>SUM(F121:F128)</f>
        <v>33461.201550000005</v>
      </c>
      <c r="G120" s="134">
        <f t="shared" si="30"/>
        <v>1</v>
      </c>
      <c r="H120" s="133">
        <f>D120+F120</f>
        <v>47349.478000000003</v>
      </c>
      <c r="I120" s="135">
        <f t="shared" si="32"/>
        <v>0.35568738858533111</v>
      </c>
      <c r="J120" s="171"/>
    </row>
    <row r="121" spans="1:11" ht="16" thickTop="1" x14ac:dyDescent="0.2">
      <c r="A121" s="136" t="s">
        <v>11</v>
      </c>
      <c r="B121" s="137">
        <v>25016.495510000001</v>
      </c>
      <c r="C121" s="138">
        <f t="shared" si="28"/>
        <v>0.18405237688754059</v>
      </c>
      <c r="D121" s="137">
        <f>NEIU!D16+NEIU!D19</f>
        <v>0</v>
      </c>
      <c r="E121" s="138">
        <f t="shared" si="29"/>
        <v>0</v>
      </c>
      <c r="F121" s="137">
        <f>NEIU!D15+NEIU!D18</f>
        <v>32807.496090000008</v>
      </c>
      <c r="G121" s="138">
        <f t="shared" si="30"/>
        <v>0.98046377805581231</v>
      </c>
      <c r="H121" s="137">
        <f t="shared" si="31"/>
        <v>32807.496090000008</v>
      </c>
      <c r="I121" s="139">
        <f t="shared" si="32"/>
        <v>0.24644860098089283</v>
      </c>
      <c r="J121" s="171"/>
      <c r="K121" s="149"/>
    </row>
    <row r="122" spans="1:11" x14ac:dyDescent="0.2">
      <c r="A122" s="136" t="s">
        <v>12</v>
      </c>
      <c r="B122" s="137">
        <v>499.04775000000001</v>
      </c>
      <c r="C122" s="138">
        <f t="shared" si="28"/>
        <v>3.6716143766485194E-3</v>
      </c>
      <c r="D122" s="137">
        <f>NEIU!D22</f>
        <v>0</v>
      </c>
      <c r="E122" s="138">
        <f t="shared" si="29"/>
        <v>0</v>
      </c>
      <c r="F122" s="137">
        <f>NEIU!D21</f>
        <v>653.70546000000013</v>
      </c>
      <c r="G122" s="138">
        <f t="shared" si="30"/>
        <v>1.9536221944187776E-2</v>
      </c>
      <c r="H122" s="137">
        <f t="shared" si="31"/>
        <v>653.70546000000013</v>
      </c>
      <c r="I122" s="139">
        <f t="shared" si="32"/>
        <v>4.9106093201570812E-3</v>
      </c>
      <c r="J122" s="171"/>
    </row>
    <row r="123" spans="1:11" x14ac:dyDescent="0.2">
      <c r="A123" s="136" t="s">
        <v>13</v>
      </c>
      <c r="B123" s="137">
        <v>4008.8017399999994</v>
      </c>
      <c r="C123" s="138">
        <f t="shared" si="28"/>
        <v>2.9493718991254036E-2</v>
      </c>
      <c r="D123" s="137">
        <f>NEIU!D25</f>
        <v>2986.73945</v>
      </c>
      <c r="E123" s="138">
        <f t="shared" si="29"/>
        <v>2.9969336201060667E-2</v>
      </c>
      <c r="F123" s="137">
        <f>NEIU!D24</f>
        <v>0</v>
      </c>
      <c r="G123" s="138">
        <f t="shared" si="30"/>
        <v>0</v>
      </c>
      <c r="H123" s="137">
        <f t="shared" si="31"/>
        <v>2986.73945</v>
      </c>
      <c r="I123" s="139">
        <f t="shared" si="32"/>
        <v>2.2436267520315391E-2</v>
      </c>
      <c r="J123" s="171"/>
      <c r="K123" s="170"/>
    </row>
    <row r="124" spans="1:11" x14ac:dyDescent="0.2">
      <c r="A124" s="136" t="s">
        <v>14</v>
      </c>
      <c r="B124" s="137">
        <v>15468.58426</v>
      </c>
      <c r="C124" s="138">
        <f t="shared" si="28"/>
        <v>0.11380609642146466</v>
      </c>
      <c r="D124" s="137">
        <f>NEIU!D28</f>
        <v>10115.6188</v>
      </c>
      <c r="E124" s="138">
        <f t="shared" si="29"/>
        <v>0.10150144857763535</v>
      </c>
      <c r="F124" s="137">
        <f>NEIU!D27</f>
        <v>0</v>
      </c>
      <c r="G124" s="138">
        <f t="shared" si="30"/>
        <v>0</v>
      </c>
      <c r="H124" s="137">
        <f t="shared" si="31"/>
        <v>10115.6188</v>
      </c>
      <c r="I124" s="139">
        <f t="shared" si="32"/>
        <v>7.5988124618748293E-2</v>
      </c>
      <c r="J124" s="152">
        <f>H124-B124</f>
        <v>-5352.9654599999994</v>
      </c>
    </row>
    <row r="125" spans="1:11" x14ac:dyDescent="0.2">
      <c r="A125" s="136" t="s">
        <v>15</v>
      </c>
      <c r="B125" s="137">
        <v>0</v>
      </c>
      <c r="C125" s="138">
        <f t="shared" si="28"/>
        <v>0</v>
      </c>
      <c r="D125" s="137">
        <f>NEIU!D31</f>
        <v>0</v>
      </c>
      <c r="E125" s="138">
        <f t="shared" si="29"/>
        <v>0</v>
      </c>
      <c r="F125" s="137">
        <f>NEIU!D30</f>
        <v>0</v>
      </c>
      <c r="G125" s="138">
        <f t="shared" si="30"/>
        <v>0</v>
      </c>
      <c r="H125" s="137">
        <f t="shared" si="31"/>
        <v>0</v>
      </c>
      <c r="I125" s="139">
        <f t="shared" si="32"/>
        <v>0</v>
      </c>
      <c r="J125" s="152">
        <f>H125-B125</f>
        <v>0</v>
      </c>
    </row>
    <row r="126" spans="1:11" x14ac:dyDescent="0.2">
      <c r="A126" s="136" t="s">
        <v>16</v>
      </c>
      <c r="B126" s="137">
        <v>0</v>
      </c>
      <c r="C126" s="138">
        <f t="shared" si="28"/>
        <v>0</v>
      </c>
      <c r="D126" s="137">
        <f>NEIU!D34</f>
        <v>0</v>
      </c>
      <c r="E126" s="138">
        <f t="shared" si="29"/>
        <v>0</v>
      </c>
      <c r="F126" s="137">
        <f>NEIU!D33</f>
        <v>0</v>
      </c>
      <c r="G126" s="138">
        <f t="shared" si="30"/>
        <v>0</v>
      </c>
      <c r="H126" s="137">
        <f t="shared" si="31"/>
        <v>0</v>
      </c>
      <c r="I126" s="139">
        <f t="shared" si="32"/>
        <v>0</v>
      </c>
      <c r="J126" s="171"/>
    </row>
    <row r="127" spans="1:11" x14ac:dyDescent="0.2">
      <c r="A127" s="136" t="s">
        <v>17</v>
      </c>
      <c r="B127" s="137">
        <v>0</v>
      </c>
      <c r="C127" s="138">
        <f t="shared" si="28"/>
        <v>0</v>
      </c>
      <c r="D127" s="137">
        <f>NEIU!D37</f>
        <v>0</v>
      </c>
      <c r="E127" s="138">
        <f t="shared" si="29"/>
        <v>0</v>
      </c>
      <c r="F127" s="137">
        <f>NEIU!D36</f>
        <v>0</v>
      </c>
      <c r="G127" s="138">
        <f t="shared" si="30"/>
        <v>0</v>
      </c>
      <c r="H127" s="137">
        <f t="shared" si="31"/>
        <v>0</v>
      </c>
      <c r="I127" s="139">
        <f t="shared" si="32"/>
        <v>0</v>
      </c>
      <c r="J127" s="171"/>
    </row>
    <row r="128" spans="1:11" ht="16" thickBot="1" x14ac:dyDescent="0.25">
      <c r="A128" s="136" t="s">
        <v>18</v>
      </c>
      <c r="B128" s="137">
        <v>712.0114599999996</v>
      </c>
      <c r="C128" s="138">
        <f t="shared" si="28"/>
        <v>5.2384396340320154E-3</v>
      </c>
      <c r="D128" s="137">
        <f>NEIU!D40</f>
        <v>785.91820000000007</v>
      </c>
      <c r="E128" s="138">
        <f t="shared" si="29"/>
        <v>7.886006515343158E-3</v>
      </c>
      <c r="F128" s="137">
        <f>NEIU!D39</f>
        <v>0</v>
      </c>
      <c r="G128" s="138">
        <f t="shared" si="30"/>
        <v>0</v>
      </c>
      <c r="H128" s="137">
        <f t="shared" si="31"/>
        <v>785.91820000000007</v>
      </c>
      <c r="I128" s="139">
        <f t="shared" si="32"/>
        <v>5.9037861452175674E-3</v>
      </c>
      <c r="J128" s="171"/>
    </row>
    <row r="129" spans="1:11" ht="16" thickBot="1" x14ac:dyDescent="0.25">
      <c r="A129" s="141" t="s">
        <v>19</v>
      </c>
      <c r="B129" s="142">
        <f>SUM(B118:B120)</f>
        <v>135920.52399999998</v>
      </c>
      <c r="C129" s="143">
        <f>B129/$B$129</f>
        <v>1</v>
      </c>
      <c r="D129" s="142">
        <f>SUM(D118:D120)</f>
        <v>99659.846650000007</v>
      </c>
      <c r="E129" s="143">
        <f t="shared" si="29"/>
        <v>1</v>
      </c>
      <c r="F129" s="142">
        <f>SUM(F118:F120)</f>
        <v>33461.201550000005</v>
      </c>
      <c r="G129" s="143">
        <f t="shared" si="30"/>
        <v>1</v>
      </c>
      <c r="H129" s="142">
        <f t="shared" si="31"/>
        <v>133121.04820000002</v>
      </c>
      <c r="I129" s="148">
        <f t="shared" si="32"/>
        <v>1</v>
      </c>
      <c r="J129" s="171"/>
      <c r="K129" s="149"/>
    </row>
    <row r="130" spans="1:11" x14ac:dyDescent="0.2">
      <c r="A130" s="144" t="s">
        <v>7</v>
      </c>
      <c r="B130" s="145"/>
      <c r="C130" s="145"/>
      <c r="D130" s="145">
        <f>D129/$H$129</f>
        <v>0.74864078969895009</v>
      </c>
      <c r="E130" s="145"/>
      <c r="F130" s="145">
        <f>F129/$H$129</f>
        <v>0.25135921030104991</v>
      </c>
      <c r="G130" s="145"/>
      <c r="H130" s="145">
        <f>H129/$H$129</f>
        <v>1</v>
      </c>
      <c r="I130" s="145"/>
      <c r="J130" s="171"/>
    </row>
    <row r="131" spans="1:11" s="144" customFormat="1" ht="5" customHeight="1" x14ac:dyDescent="0.2">
      <c r="B131" s="146"/>
      <c r="C131" s="145"/>
      <c r="D131" s="145"/>
      <c r="E131" s="145"/>
      <c r="F131" s="145"/>
      <c r="G131" s="145"/>
      <c r="H131" s="145"/>
      <c r="I131" s="145"/>
      <c r="J131" s="171"/>
    </row>
    <row r="132" spans="1:11" x14ac:dyDescent="0.2">
      <c r="A132" s="121" t="s">
        <v>20</v>
      </c>
      <c r="J132" s="171"/>
    </row>
    <row r="133" spans="1:11" x14ac:dyDescent="0.2">
      <c r="J133" s="171"/>
    </row>
    <row r="134" spans="1:11" x14ac:dyDescent="0.2">
      <c r="A134" s="172" t="s">
        <v>31</v>
      </c>
      <c r="B134" s="172"/>
      <c r="C134" s="172"/>
      <c r="D134" s="172"/>
      <c r="E134" s="172"/>
      <c r="F134" s="172"/>
      <c r="G134" s="172"/>
      <c r="H134" s="172"/>
      <c r="I134" s="172"/>
      <c r="J134" s="171"/>
    </row>
    <row r="135" spans="1:11" x14ac:dyDescent="0.2">
      <c r="A135" s="172" t="str">
        <f>A2</f>
        <v>Total Revenue* by Source, Fiscal Years 2021 and 2022</v>
      </c>
      <c r="B135" s="172"/>
      <c r="C135" s="172"/>
      <c r="D135" s="172"/>
      <c r="E135" s="172"/>
      <c r="F135" s="172"/>
      <c r="G135" s="172"/>
      <c r="H135" s="172"/>
      <c r="I135" s="172"/>
      <c r="J135" s="171"/>
    </row>
    <row r="136" spans="1:11" ht="16" thickBot="1" x14ac:dyDescent="0.25">
      <c r="A136" s="173" t="s">
        <v>1</v>
      </c>
      <c r="B136" s="173"/>
      <c r="C136" s="173"/>
      <c r="D136" s="173"/>
      <c r="E136" s="173"/>
      <c r="F136" s="173"/>
      <c r="G136" s="173"/>
      <c r="H136" s="173"/>
      <c r="I136" s="173"/>
      <c r="J136" s="171"/>
    </row>
    <row r="137" spans="1:11" ht="17" thickBot="1" x14ac:dyDescent="0.25">
      <c r="A137" s="174" t="s">
        <v>32</v>
      </c>
      <c r="B137" s="176" t="str">
        <f>B4</f>
        <v>FY21 Revenues</v>
      </c>
      <c r="C137" s="177"/>
      <c r="D137" s="176" t="str">
        <f>D4</f>
        <v xml:space="preserve">FY22 Revenues </v>
      </c>
      <c r="E137" s="178"/>
      <c r="F137" s="178"/>
      <c r="G137" s="178"/>
      <c r="H137" s="178"/>
      <c r="I137" s="177"/>
      <c r="J137" s="171"/>
    </row>
    <row r="138" spans="1:11" ht="16" x14ac:dyDescent="0.2">
      <c r="A138" s="174"/>
      <c r="B138" s="179" t="s">
        <v>3</v>
      </c>
      <c r="C138" s="180"/>
      <c r="D138" s="181" t="s">
        <v>4</v>
      </c>
      <c r="E138" s="182"/>
      <c r="F138" s="181" t="s">
        <v>5</v>
      </c>
      <c r="G138" s="182"/>
      <c r="H138" s="181" t="s">
        <v>3</v>
      </c>
      <c r="I138" s="182"/>
      <c r="J138" s="171"/>
    </row>
    <row r="139" spans="1:11" ht="35" thickBot="1" x14ac:dyDescent="0.25">
      <c r="A139" s="175"/>
      <c r="B139" s="122" t="s">
        <v>6</v>
      </c>
      <c r="C139" s="123" t="s">
        <v>7</v>
      </c>
      <c r="D139" s="122" t="s">
        <v>6</v>
      </c>
      <c r="E139" s="124" t="s">
        <v>7</v>
      </c>
      <c r="F139" s="122" t="s">
        <v>6</v>
      </c>
      <c r="G139" s="124" t="s">
        <v>7</v>
      </c>
      <c r="H139" s="122" t="s">
        <v>6</v>
      </c>
      <c r="I139" s="124" t="s">
        <v>7</v>
      </c>
      <c r="J139" s="171"/>
    </row>
    <row r="140" spans="1:11" x14ac:dyDescent="0.2">
      <c r="A140" s="126" t="s">
        <v>8</v>
      </c>
      <c r="B140" s="120">
        <v>87840.4</v>
      </c>
      <c r="C140" s="127">
        <f>B140/$B$151</f>
        <v>0.23770155763627662</v>
      </c>
      <c r="D140" s="120">
        <v>92216.6</v>
      </c>
      <c r="E140" s="127">
        <f>D140/$D$151</f>
        <v>0.39696535443442837</v>
      </c>
      <c r="F140" s="120">
        <v>0</v>
      </c>
      <c r="G140" s="127">
        <f>F140/$F$151</f>
        <v>0</v>
      </c>
      <c r="H140" s="120">
        <f>D140+F140</f>
        <v>92216.6</v>
      </c>
      <c r="I140" s="147">
        <f>H140/$H$151</f>
        <v>0.21732816490211626</v>
      </c>
      <c r="J140" s="171"/>
    </row>
    <row r="141" spans="1:11" x14ac:dyDescent="0.2">
      <c r="A141" s="128" t="s">
        <v>9</v>
      </c>
      <c r="B141" s="129">
        <v>138754</v>
      </c>
      <c r="C141" s="130">
        <f t="shared" ref="C141:C151" si="33">B141/$B$151</f>
        <v>0.37547690957991914</v>
      </c>
      <c r="D141" s="129">
        <f>NIU!D10</f>
        <v>140087.29999999999</v>
      </c>
      <c r="E141" s="130">
        <f t="shared" ref="E141:E151" si="34">D141/$D$151</f>
        <v>0.60303464556557163</v>
      </c>
      <c r="F141" s="129">
        <v>0</v>
      </c>
      <c r="G141" s="130">
        <f t="shared" ref="G141:G151" si="35">F141/$F$151</f>
        <v>0</v>
      </c>
      <c r="H141" s="129">
        <f t="shared" ref="H141:H150" si="36">D141+F141</f>
        <v>140087.29999999999</v>
      </c>
      <c r="I141" s="131">
        <f t="shared" ref="I141:I151" si="37">H141/$H$151</f>
        <v>0.33014572034852974</v>
      </c>
      <c r="J141" s="171"/>
    </row>
    <row r="142" spans="1:11" ht="16" thickBot="1" x14ac:dyDescent="0.25">
      <c r="A142" s="132" t="s">
        <v>10</v>
      </c>
      <c r="B142" s="133">
        <v>142946.29999999999</v>
      </c>
      <c r="C142" s="134">
        <f t="shared" si="33"/>
        <v>0.38682153278380432</v>
      </c>
      <c r="D142" s="133">
        <f>SUM(D143:D150)</f>
        <v>0</v>
      </c>
      <c r="E142" s="134">
        <f t="shared" si="34"/>
        <v>0</v>
      </c>
      <c r="F142" s="133">
        <f>SUM(F143:F150)</f>
        <v>192015.69999999998</v>
      </c>
      <c r="G142" s="134">
        <f t="shared" si="35"/>
        <v>1</v>
      </c>
      <c r="H142" s="133">
        <f>D142+F142</f>
        <v>192015.69999999998</v>
      </c>
      <c r="I142" s="135">
        <f t="shared" si="37"/>
        <v>0.452526114749354</v>
      </c>
      <c r="J142" s="171"/>
    </row>
    <row r="143" spans="1:11" ht="16" thickTop="1" x14ac:dyDescent="0.2">
      <c r="A143" s="136" t="s">
        <v>11</v>
      </c>
      <c r="B143" s="137">
        <v>55065.299999999996</v>
      </c>
      <c r="C143" s="138">
        <f t="shared" si="33"/>
        <v>0.1490101090353512</v>
      </c>
      <c r="D143" s="137">
        <f>NIU!D16+NIU!D19</f>
        <v>0</v>
      </c>
      <c r="E143" s="138">
        <f t="shared" si="34"/>
        <v>0</v>
      </c>
      <c r="F143" s="137">
        <f>NIU!D15+NIU!D18</f>
        <v>71884.100000000006</v>
      </c>
      <c r="G143" s="138">
        <f t="shared" si="35"/>
        <v>0.37436574196797456</v>
      </c>
      <c r="H143" s="137">
        <f t="shared" si="36"/>
        <v>71884.100000000006</v>
      </c>
      <c r="I143" s="139">
        <f t="shared" si="37"/>
        <v>0.16941027470802672</v>
      </c>
      <c r="J143" s="171"/>
    </row>
    <row r="144" spans="1:11" x14ac:dyDescent="0.2">
      <c r="A144" s="136" t="s">
        <v>12</v>
      </c>
      <c r="B144" s="137">
        <v>4948</v>
      </c>
      <c r="C144" s="138">
        <f t="shared" si="33"/>
        <v>1.3389594163782232E-2</v>
      </c>
      <c r="D144" s="137">
        <f>NIU!D22</f>
        <v>0</v>
      </c>
      <c r="E144" s="138">
        <f t="shared" si="34"/>
        <v>0</v>
      </c>
      <c r="F144" s="137">
        <f>NIU!D21</f>
        <v>5149.1000000000004</v>
      </c>
      <c r="G144" s="138">
        <f t="shared" si="35"/>
        <v>2.681603639702379E-2</v>
      </c>
      <c r="H144" s="137">
        <f t="shared" si="36"/>
        <v>5149.1000000000004</v>
      </c>
      <c r="I144" s="139">
        <f t="shared" si="37"/>
        <v>1.2134956763722442E-2</v>
      </c>
      <c r="J144" s="171"/>
    </row>
    <row r="145" spans="1:11" x14ac:dyDescent="0.2">
      <c r="A145" s="136" t="s">
        <v>13</v>
      </c>
      <c r="B145" s="137">
        <v>0</v>
      </c>
      <c r="C145" s="138">
        <f t="shared" si="33"/>
        <v>0</v>
      </c>
      <c r="D145" s="137">
        <f>NIU!D25</f>
        <v>0</v>
      </c>
      <c r="E145" s="138">
        <f t="shared" si="34"/>
        <v>0</v>
      </c>
      <c r="F145" s="137">
        <f>NIU!D24</f>
        <v>0</v>
      </c>
      <c r="G145" s="138">
        <f>F145/$F$151</f>
        <v>0</v>
      </c>
      <c r="H145" s="137">
        <f t="shared" si="36"/>
        <v>0</v>
      </c>
      <c r="I145" s="139">
        <f t="shared" si="37"/>
        <v>0</v>
      </c>
      <c r="J145" s="171"/>
      <c r="K145" s="170"/>
    </row>
    <row r="146" spans="1:11" x14ac:dyDescent="0.2">
      <c r="A146" s="136" t="s">
        <v>14</v>
      </c>
      <c r="B146" s="137">
        <v>40807.199999999997</v>
      </c>
      <c r="C146" s="138">
        <f t="shared" si="33"/>
        <v>0.11042680819731088</v>
      </c>
      <c r="D146" s="137">
        <f>NIU!D28</f>
        <v>0</v>
      </c>
      <c r="E146" s="138">
        <f t="shared" si="34"/>
        <v>0</v>
      </c>
      <c r="F146" s="137">
        <f>NIU!D27</f>
        <v>57318.400000000001</v>
      </c>
      <c r="G146" s="138">
        <f t="shared" si="35"/>
        <v>0.29850892400985962</v>
      </c>
      <c r="H146" s="137">
        <f t="shared" si="36"/>
        <v>57318.400000000001</v>
      </c>
      <c r="I146" s="139">
        <f t="shared" si="37"/>
        <v>0.13508308360019194</v>
      </c>
      <c r="J146" s="152">
        <f>H146-B146</f>
        <v>16511.200000000004</v>
      </c>
    </row>
    <row r="147" spans="1:11" x14ac:dyDescent="0.2">
      <c r="A147" s="136" t="s">
        <v>15</v>
      </c>
      <c r="B147" s="137">
        <v>41435.800000000003</v>
      </c>
      <c r="C147" s="138">
        <f t="shared" si="33"/>
        <v>0.112127838692734</v>
      </c>
      <c r="D147" s="137">
        <f>NIU!D31</f>
        <v>0</v>
      </c>
      <c r="E147" s="138">
        <f t="shared" si="34"/>
        <v>0</v>
      </c>
      <c r="F147" s="137">
        <f>NIU!D30</f>
        <v>57606.7</v>
      </c>
      <c r="G147" s="138">
        <f t="shared" si="35"/>
        <v>0.30001036373588202</v>
      </c>
      <c r="H147" s="137">
        <f t="shared" si="36"/>
        <v>57606.7</v>
      </c>
      <c r="I147" s="139">
        <f t="shared" si="37"/>
        <v>0.13576252428593918</v>
      </c>
      <c r="J147" s="152">
        <f>H147-B147</f>
        <v>16170.899999999994</v>
      </c>
    </row>
    <row r="148" spans="1:11" x14ac:dyDescent="0.2">
      <c r="A148" s="136" t="s">
        <v>16</v>
      </c>
      <c r="B148" s="137">
        <v>0</v>
      </c>
      <c r="C148" s="138">
        <f t="shared" si="33"/>
        <v>0</v>
      </c>
      <c r="D148" s="137">
        <f>NIU!D34</f>
        <v>0</v>
      </c>
      <c r="E148" s="138">
        <f t="shared" si="34"/>
        <v>0</v>
      </c>
      <c r="F148" s="137">
        <f>NIU!D33</f>
        <v>0</v>
      </c>
      <c r="G148" s="138">
        <f t="shared" si="35"/>
        <v>0</v>
      </c>
      <c r="H148" s="137">
        <f t="shared" si="36"/>
        <v>0</v>
      </c>
      <c r="I148" s="139">
        <f t="shared" si="37"/>
        <v>0</v>
      </c>
      <c r="J148" s="171"/>
    </row>
    <row r="149" spans="1:11" x14ac:dyDescent="0.2">
      <c r="A149" s="136" t="s">
        <v>17</v>
      </c>
      <c r="B149" s="137">
        <v>0</v>
      </c>
      <c r="C149" s="138">
        <f t="shared" si="33"/>
        <v>0</v>
      </c>
      <c r="D149" s="137">
        <f>NIU!D37</f>
        <v>0</v>
      </c>
      <c r="E149" s="138">
        <f t="shared" si="34"/>
        <v>0</v>
      </c>
      <c r="F149" s="137">
        <f>NIU!D36</f>
        <v>0</v>
      </c>
      <c r="G149" s="138">
        <f t="shared" si="35"/>
        <v>0</v>
      </c>
      <c r="H149" s="137">
        <f t="shared" si="36"/>
        <v>0</v>
      </c>
      <c r="I149" s="139">
        <f t="shared" si="37"/>
        <v>0</v>
      </c>
      <c r="J149" s="171"/>
    </row>
    <row r="150" spans="1:11" ht="16" thickBot="1" x14ac:dyDescent="0.25">
      <c r="A150" s="136" t="s">
        <v>18</v>
      </c>
      <c r="B150" s="137">
        <v>690</v>
      </c>
      <c r="C150" s="138">
        <f t="shared" si="33"/>
        <v>1.8671826946260589E-3</v>
      </c>
      <c r="D150" s="137">
        <v>0</v>
      </c>
      <c r="E150" s="138">
        <f t="shared" si="34"/>
        <v>0</v>
      </c>
      <c r="F150" s="137">
        <f>NIU!D39</f>
        <v>57.4</v>
      </c>
      <c r="G150" s="138">
        <f t="shared" si="35"/>
        <v>2.9893388926009696E-4</v>
      </c>
      <c r="H150" s="137">
        <f t="shared" si="36"/>
        <v>57.4</v>
      </c>
      <c r="I150" s="139">
        <f t="shared" si="37"/>
        <v>1.3527539147378532E-4</v>
      </c>
      <c r="J150" s="171"/>
    </row>
    <row r="151" spans="1:11" ht="16" thickBot="1" x14ac:dyDescent="0.25">
      <c r="A151" s="141" t="s">
        <v>19</v>
      </c>
      <c r="B151" s="142">
        <f>SUM(B140:B142)</f>
        <v>369540.69999999995</v>
      </c>
      <c r="C151" s="143">
        <f t="shared" si="33"/>
        <v>1</v>
      </c>
      <c r="D151" s="142">
        <f>SUM(D140:D142)</f>
        <v>232303.9</v>
      </c>
      <c r="E151" s="143">
        <f t="shared" si="34"/>
        <v>1</v>
      </c>
      <c r="F151" s="142">
        <f>SUM(F140:F142)</f>
        <v>192015.69999999998</v>
      </c>
      <c r="G151" s="143">
        <f t="shared" si="35"/>
        <v>1</v>
      </c>
      <c r="H151" s="142">
        <f>D151+F151</f>
        <v>424319.6</v>
      </c>
      <c r="I151" s="148">
        <f t="shared" si="37"/>
        <v>1</v>
      </c>
      <c r="J151" s="171"/>
    </row>
    <row r="152" spans="1:11" x14ac:dyDescent="0.2">
      <c r="A152" s="144" t="s">
        <v>7</v>
      </c>
      <c r="B152" s="145"/>
      <c r="C152" s="145"/>
      <c r="D152" s="145">
        <f>D151/$H$151</f>
        <v>0.547473885250646</v>
      </c>
      <c r="E152" s="145"/>
      <c r="F152" s="145">
        <f>F151/$H$151</f>
        <v>0.452526114749354</v>
      </c>
      <c r="G152" s="145"/>
      <c r="H152" s="145">
        <f>H151/$H$151</f>
        <v>1</v>
      </c>
      <c r="I152" s="145"/>
      <c r="J152" s="171"/>
    </row>
    <row r="153" spans="1:11" s="144" customFormat="1" ht="5" customHeight="1" x14ac:dyDescent="0.2">
      <c r="B153" s="146"/>
      <c r="C153" s="145"/>
      <c r="D153" s="145"/>
      <c r="E153" s="145"/>
      <c r="F153" s="145"/>
      <c r="G153" s="145"/>
      <c r="H153" s="145"/>
      <c r="I153" s="145"/>
      <c r="J153" s="171"/>
    </row>
    <row r="154" spans="1:11" x14ac:dyDescent="0.2">
      <c r="A154" s="121" t="s">
        <v>20</v>
      </c>
      <c r="J154" s="171"/>
    </row>
    <row r="155" spans="1:11" x14ac:dyDescent="0.2">
      <c r="J155" s="171"/>
    </row>
    <row r="156" spans="1:11" x14ac:dyDescent="0.2">
      <c r="A156" s="172" t="s">
        <v>33</v>
      </c>
      <c r="B156" s="172"/>
      <c r="C156" s="172"/>
      <c r="D156" s="172"/>
      <c r="E156" s="172"/>
      <c r="F156" s="172"/>
      <c r="G156" s="172"/>
      <c r="H156" s="172"/>
      <c r="I156" s="172"/>
      <c r="J156" s="171"/>
    </row>
    <row r="157" spans="1:11" x14ac:dyDescent="0.2">
      <c r="A157" s="172" t="str">
        <f>A2</f>
        <v>Total Revenue* by Source, Fiscal Years 2021 and 2022</v>
      </c>
      <c r="B157" s="172"/>
      <c r="C157" s="172"/>
      <c r="D157" s="172"/>
      <c r="E157" s="172"/>
      <c r="F157" s="172"/>
      <c r="G157" s="172"/>
      <c r="H157" s="172"/>
      <c r="I157" s="172"/>
      <c r="J157" s="171"/>
    </row>
    <row r="158" spans="1:11" ht="16" thickBot="1" x14ac:dyDescent="0.25">
      <c r="A158" s="173" t="s">
        <v>1</v>
      </c>
      <c r="B158" s="173"/>
      <c r="C158" s="173"/>
      <c r="D158" s="173"/>
      <c r="E158" s="173"/>
      <c r="F158" s="173"/>
      <c r="G158" s="173"/>
      <c r="H158" s="173"/>
      <c r="I158" s="173"/>
      <c r="J158" s="171"/>
    </row>
    <row r="159" spans="1:11" ht="17" thickBot="1" x14ac:dyDescent="0.25">
      <c r="A159" s="174" t="s">
        <v>34</v>
      </c>
      <c r="B159" s="176" t="str">
        <f>B4</f>
        <v>FY21 Revenues</v>
      </c>
      <c r="C159" s="177"/>
      <c r="D159" s="176" t="str">
        <f>D4</f>
        <v xml:space="preserve">FY22 Revenues </v>
      </c>
      <c r="E159" s="178"/>
      <c r="F159" s="178"/>
      <c r="G159" s="178"/>
      <c r="H159" s="178"/>
      <c r="I159" s="177"/>
      <c r="J159" s="171"/>
    </row>
    <row r="160" spans="1:11" ht="16" x14ac:dyDescent="0.2">
      <c r="A160" s="174"/>
      <c r="B160" s="179" t="s">
        <v>3</v>
      </c>
      <c r="C160" s="180"/>
      <c r="D160" s="181" t="s">
        <v>4</v>
      </c>
      <c r="E160" s="182"/>
      <c r="F160" s="181" t="s">
        <v>5</v>
      </c>
      <c r="G160" s="182"/>
      <c r="H160" s="181" t="s">
        <v>3</v>
      </c>
      <c r="I160" s="182"/>
      <c r="J160" s="171"/>
    </row>
    <row r="161" spans="1:11" ht="35" thickBot="1" x14ac:dyDescent="0.25">
      <c r="A161" s="175"/>
      <c r="B161" s="122" t="s">
        <v>6</v>
      </c>
      <c r="C161" s="123" t="s">
        <v>7</v>
      </c>
      <c r="D161" s="122" t="s">
        <v>6</v>
      </c>
      <c r="E161" s="124" t="s">
        <v>7</v>
      </c>
      <c r="F161" s="122" t="s">
        <v>6</v>
      </c>
      <c r="G161" s="124" t="s">
        <v>7</v>
      </c>
      <c r="H161" s="122" t="s">
        <v>6</v>
      </c>
      <c r="I161" s="124" t="s">
        <v>7</v>
      </c>
      <c r="J161" s="171"/>
    </row>
    <row r="162" spans="1:11" x14ac:dyDescent="0.2">
      <c r="A162" s="126" t="s">
        <v>8</v>
      </c>
      <c r="B162" s="120">
        <f>B184+B206+B228+B250</f>
        <v>194897.6</v>
      </c>
      <c r="C162" s="127">
        <f>B162/$B$173</f>
        <v>0.21738916083627483</v>
      </c>
      <c r="D162" s="120">
        <f>D184+D206+D228+D250</f>
        <v>204472.2</v>
      </c>
      <c r="E162" s="127">
        <f>D162/$D$173</f>
        <v>0.31378231841004761</v>
      </c>
      <c r="F162" s="120">
        <f>F184+F206+F228+F250</f>
        <v>0</v>
      </c>
      <c r="G162" s="127">
        <f>F162/$F$173</f>
        <v>0</v>
      </c>
      <c r="H162" s="120">
        <f>D162+F162</f>
        <v>204472.2</v>
      </c>
      <c r="I162" s="147">
        <f>H162/$H$173</f>
        <v>0.19956673003568487</v>
      </c>
      <c r="J162" s="171"/>
      <c r="K162" s="152"/>
    </row>
    <row r="163" spans="1:11" x14ac:dyDescent="0.2">
      <c r="A163" s="128" t="s">
        <v>9</v>
      </c>
      <c r="B163" s="129">
        <f>B185+B207+B229+B251</f>
        <v>192611.60000000003</v>
      </c>
      <c r="C163" s="130">
        <f t="shared" ref="C163:C173" si="38">B163/$B$173</f>
        <v>0.21483935200501308</v>
      </c>
      <c r="D163" s="129">
        <f>D185+D207+D229+D251</f>
        <v>196353.5</v>
      </c>
      <c r="E163" s="130">
        <f t="shared" ref="E163:E173" si="39">D163/$D$173</f>
        <v>0.30132338996659336</v>
      </c>
      <c r="F163" s="129">
        <f>F185+F207+F229+F251</f>
        <v>0</v>
      </c>
      <c r="G163" s="130">
        <f t="shared" ref="G163:G173" si="40">F163/$F$173</f>
        <v>0</v>
      </c>
      <c r="H163" s="129">
        <f t="shared" ref="H163:H173" si="41">SUM(H185,H207,H229,H251)</f>
        <v>196353.5</v>
      </c>
      <c r="I163" s="131">
        <f t="shared" ref="I163:I173" si="42">H163/$H$173</f>
        <v>0.19164280487059779</v>
      </c>
      <c r="J163" s="171"/>
    </row>
    <row r="164" spans="1:11" ht="16" thickBot="1" x14ac:dyDescent="0.25">
      <c r="A164" s="132" t="s">
        <v>10</v>
      </c>
      <c r="B164" s="133">
        <f>SUM(B165:B172)</f>
        <v>509028.6</v>
      </c>
      <c r="C164" s="134">
        <f t="shared" si="38"/>
        <v>0.56777148715871206</v>
      </c>
      <c r="D164" s="133">
        <f>SUM(D165:D172)</f>
        <v>250811.4</v>
      </c>
      <c r="E164" s="134">
        <f t="shared" si="39"/>
        <v>0.38489429162335909</v>
      </c>
      <c r="F164" s="133">
        <f>SUM(F165:F172)</f>
        <v>372943.5</v>
      </c>
      <c r="G164" s="134">
        <f t="shared" si="40"/>
        <v>1</v>
      </c>
      <c r="H164" s="133">
        <f t="shared" si="41"/>
        <v>623754.9</v>
      </c>
      <c r="I164" s="135">
        <f t="shared" si="42"/>
        <v>0.60879046509371737</v>
      </c>
      <c r="J164" s="171"/>
    </row>
    <row r="165" spans="1:11" ht="16" thickTop="1" x14ac:dyDescent="0.2">
      <c r="A165" s="136" t="s">
        <v>11</v>
      </c>
      <c r="B165" s="137">
        <f t="shared" ref="B165:D172" si="43">B187+B209+B231+B253</f>
        <v>148118</v>
      </c>
      <c r="C165" s="138">
        <f t="shared" si="38"/>
        <v>0.16521110431707398</v>
      </c>
      <c r="D165" s="137">
        <f t="shared" si="43"/>
        <v>0</v>
      </c>
      <c r="E165" s="138">
        <f t="shared" si="39"/>
        <v>0</v>
      </c>
      <c r="F165" s="137">
        <f t="shared" ref="F165:F172" si="44">F187+F209+F231+F253</f>
        <v>184706</v>
      </c>
      <c r="G165" s="138">
        <f t="shared" si="40"/>
        <v>0.49526536861481701</v>
      </c>
      <c r="H165" s="137">
        <f t="shared" si="41"/>
        <v>184706</v>
      </c>
      <c r="I165" s="139">
        <f t="shared" si="42"/>
        <v>0.18027473875652145</v>
      </c>
      <c r="J165" s="171"/>
    </row>
    <row r="166" spans="1:11" x14ac:dyDescent="0.2">
      <c r="A166" s="136" t="s">
        <v>12</v>
      </c>
      <c r="B166" s="137">
        <f t="shared" si="43"/>
        <v>24086.7</v>
      </c>
      <c r="C166" s="138">
        <f t="shared" si="38"/>
        <v>2.6866351870495589E-2</v>
      </c>
      <c r="D166" s="137">
        <f t="shared" si="43"/>
        <v>0</v>
      </c>
      <c r="E166" s="138">
        <f t="shared" si="39"/>
        <v>0</v>
      </c>
      <c r="F166" s="137">
        <f t="shared" si="44"/>
        <v>56576.9</v>
      </c>
      <c r="G166" s="138">
        <f t="shared" si="40"/>
        <v>0.15170367629413034</v>
      </c>
      <c r="H166" s="137">
        <f t="shared" si="41"/>
        <v>56576.9</v>
      </c>
      <c r="I166" s="139">
        <f t="shared" si="42"/>
        <v>5.5219569841552733E-2</v>
      </c>
      <c r="J166" s="171"/>
    </row>
    <row r="167" spans="1:11" x14ac:dyDescent="0.2">
      <c r="A167" s="136" t="s">
        <v>13</v>
      </c>
      <c r="B167" s="137">
        <f t="shared" si="43"/>
        <v>115.7</v>
      </c>
      <c r="C167" s="138">
        <f t="shared" si="38"/>
        <v>1.2905200427689719E-4</v>
      </c>
      <c r="D167" s="137">
        <f t="shared" si="43"/>
        <v>0</v>
      </c>
      <c r="E167" s="138">
        <f t="shared" si="39"/>
        <v>0</v>
      </c>
      <c r="F167" s="137">
        <f t="shared" si="44"/>
        <v>114.2</v>
      </c>
      <c r="G167" s="138">
        <f t="shared" si="40"/>
        <v>3.0621260324955387E-4</v>
      </c>
      <c r="H167" s="137">
        <f t="shared" si="41"/>
        <v>114.2</v>
      </c>
      <c r="I167" s="139">
        <f>H167/$H$173</f>
        <v>1.1146024041446813E-4</v>
      </c>
      <c r="J167" s="171"/>
      <c r="K167" s="170"/>
    </row>
    <row r="168" spans="1:11" x14ac:dyDescent="0.2">
      <c r="A168" s="136" t="s">
        <v>14</v>
      </c>
      <c r="B168" s="137">
        <f t="shared" si="43"/>
        <v>109769.1</v>
      </c>
      <c r="C168" s="138">
        <f t="shared" si="38"/>
        <v>0.12243666692023471</v>
      </c>
      <c r="D168" s="137">
        <f t="shared" si="43"/>
        <v>43470.400000000001</v>
      </c>
      <c r="E168" s="138">
        <f t="shared" si="39"/>
        <v>6.6709522831035872E-2</v>
      </c>
      <c r="F168" s="137">
        <f t="shared" si="44"/>
        <v>90042.7</v>
      </c>
      <c r="G168" s="138">
        <f t="shared" si="40"/>
        <v>0.24143791217704558</v>
      </c>
      <c r="H168" s="137">
        <f t="shared" si="41"/>
        <v>133513.1</v>
      </c>
      <c r="I168" s="139">
        <f t="shared" si="42"/>
        <v>0.13031000196568235</v>
      </c>
      <c r="J168" s="152">
        <f>H168-B168</f>
        <v>23744</v>
      </c>
    </row>
    <row r="169" spans="1:11" x14ac:dyDescent="0.2">
      <c r="A169" s="136" t="s">
        <v>15</v>
      </c>
      <c r="B169" s="137">
        <f t="shared" si="43"/>
        <v>210455.6</v>
      </c>
      <c r="C169" s="138">
        <f t="shared" si="38"/>
        <v>0.23474258419444222</v>
      </c>
      <c r="D169" s="137">
        <f t="shared" si="43"/>
        <v>190982</v>
      </c>
      <c r="E169" s="138">
        <f t="shared" si="39"/>
        <v>0.29308030497342769</v>
      </c>
      <c r="F169" s="137">
        <f t="shared" si="44"/>
        <v>39731.800000000003</v>
      </c>
      <c r="G169" s="138">
        <f t="shared" si="40"/>
        <v>0.106535708492037</v>
      </c>
      <c r="H169" s="137">
        <f t="shared" si="41"/>
        <v>230713.8</v>
      </c>
      <c r="I169" s="139">
        <f t="shared" si="42"/>
        <v>0.22517877070871731</v>
      </c>
      <c r="J169" s="152">
        <f>H169-B169</f>
        <v>20258.199999999983</v>
      </c>
    </row>
    <row r="170" spans="1:11" x14ac:dyDescent="0.2">
      <c r="A170" s="136" t="s">
        <v>16</v>
      </c>
      <c r="B170" s="137">
        <f t="shared" si="43"/>
        <v>0</v>
      </c>
      <c r="C170" s="138">
        <f t="shared" si="38"/>
        <v>0</v>
      </c>
      <c r="D170" s="137">
        <f t="shared" si="43"/>
        <v>0</v>
      </c>
      <c r="E170" s="138">
        <f t="shared" si="39"/>
        <v>0</v>
      </c>
      <c r="F170" s="137">
        <f t="shared" si="44"/>
        <v>0</v>
      </c>
      <c r="G170" s="138">
        <f t="shared" si="40"/>
        <v>0</v>
      </c>
      <c r="H170" s="137">
        <f t="shared" si="41"/>
        <v>0</v>
      </c>
      <c r="I170" s="139">
        <f t="shared" si="42"/>
        <v>0</v>
      </c>
      <c r="J170" s="171"/>
    </row>
    <row r="171" spans="1:11" x14ac:dyDescent="0.2">
      <c r="A171" s="136" t="s">
        <v>17</v>
      </c>
      <c r="B171" s="137">
        <f t="shared" si="43"/>
        <v>1317.4</v>
      </c>
      <c r="C171" s="138">
        <f t="shared" si="38"/>
        <v>1.4694305136939011E-3</v>
      </c>
      <c r="D171" s="137">
        <f t="shared" si="43"/>
        <v>0</v>
      </c>
      <c r="E171" s="138">
        <f t="shared" si="39"/>
        <v>0</v>
      </c>
      <c r="F171" s="137">
        <f t="shared" si="44"/>
        <v>1771.9</v>
      </c>
      <c r="G171" s="138">
        <f t="shared" si="40"/>
        <v>4.7511218187205303E-3</v>
      </c>
      <c r="H171" s="137">
        <f t="shared" si="41"/>
        <v>1771.9</v>
      </c>
      <c r="I171" s="139">
        <f t="shared" si="42"/>
        <v>1.7293905428230831E-3</v>
      </c>
      <c r="J171" s="171"/>
    </row>
    <row r="172" spans="1:11" ht="16" thickBot="1" x14ac:dyDescent="0.25">
      <c r="A172" s="136" t="s">
        <v>18</v>
      </c>
      <c r="B172" s="137">
        <f t="shared" si="43"/>
        <v>15166.1</v>
      </c>
      <c r="C172" s="138">
        <f t="shared" si="38"/>
        <v>1.6916297338494819E-2</v>
      </c>
      <c r="D172" s="137">
        <f t="shared" si="43"/>
        <v>16359</v>
      </c>
      <c r="E172" s="138">
        <f t="shared" si="39"/>
        <v>2.5104463818895518E-2</v>
      </c>
      <c r="F172" s="137">
        <f t="shared" si="44"/>
        <v>0</v>
      </c>
      <c r="G172" s="138">
        <f t="shared" si="40"/>
        <v>0</v>
      </c>
      <c r="H172" s="137">
        <f t="shared" si="41"/>
        <v>16359</v>
      </c>
      <c r="I172" s="139">
        <f t="shared" si="42"/>
        <v>1.5966533038005989E-2</v>
      </c>
      <c r="J172" s="171"/>
    </row>
    <row r="173" spans="1:11" ht="16" thickBot="1" x14ac:dyDescent="0.25">
      <c r="A173" s="141" t="s">
        <v>19</v>
      </c>
      <c r="B173" s="142">
        <f>SUM(B162:B164)</f>
        <v>896537.8</v>
      </c>
      <c r="C173" s="143">
        <f t="shared" si="38"/>
        <v>1</v>
      </c>
      <c r="D173" s="142">
        <f>SUM(D162:D164)</f>
        <v>651637.1</v>
      </c>
      <c r="E173" s="143">
        <f t="shared" si="39"/>
        <v>1</v>
      </c>
      <c r="F173" s="142">
        <f>SUM(F162:F164)</f>
        <v>372943.5</v>
      </c>
      <c r="G173" s="143">
        <f t="shared" si="40"/>
        <v>1</v>
      </c>
      <c r="H173" s="142">
        <f t="shared" si="41"/>
        <v>1024580.6</v>
      </c>
      <c r="I173" s="148">
        <f t="shared" si="42"/>
        <v>1</v>
      </c>
      <c r="J173" s="171"/>
    </row>
    <row r="174" spans="1:11" x14ac:dyDescent="0.2">
      <c r="A174" s="144" t="s">
        <v>7</v>
      </c>
      <c r="B174" s="145"/>
      <c r="C174" s="145"/>
      <c r="D174" s="145">
        <f>D173/$H$173</f>
        <v>0.63600374631336953</v>
      </c>
      <c r="E174" s="145"/>
      <c r="F174" s="145">
        <f>F173/$H$173</f>
        <v>0.36399625368663041</v>
      </c>
      <c r="G174" s="145"/>
      <c r="H174" s="145">
        <f>H173/$H$173</f>
        <v>1</v>
      </c>
      <c r="I174" s="145"/>
      <c r="J174" s="171"/>
    </row>
    <row r="175" spans="1:11" s="144" customFormat="1" ht="5" customHeight="1" x14ac:dyDescent="0.2">
      <c r="B175" s="146"/>
      <c r="C175" s="145"/>
      <c r="D175" s="145"/>
      <c r="E175" s="145"/>
      <c r="F175" s="145"/>
      <c r="G175" s="145"/>
      <c r="H175" s="145"/>
      <c r="I175" s="145"/>
      <c r="J175" s="171"/>
    </row>
    <row r="176" spans="1:11" x14ac:dyDescent="0.2">
      <c r="A176" s="121" t="s">
        <v>20</v>
      </c>
      <c r="J176" s="171"/>
    </row>
    <row r="177" spans="1:11" x14ac:dyDescent="0.2">
      <c r="J177" s="171"/>
    </row>
    <row r="178" spans="1:11" x14ac:dyDescent="0.2">
      <c r="A178" s="172" t="s">
        <v>35</v>
      </c>
      <c r="B178" s="172"/>
      <c r="C178" s="172"/>
      <c r="D178" s="172"/>
      <c r="E178" s="172"/>
      <c r="F178" s="172"/>
      <c r="G178" s="172"/>
      <c r="H178" s="172"/>
      <c r="I178" s="172"/>
      <c r="J178" s="171"/>
    </row>
    <row r="179" spans="1:11" x14ac:dyDescent="0.2">
      <c r="A179" s="172" t="str">
        <f>A2</f>
        <v>Total Revenue* by Source, Fiscal Years 2021 and 2022</v>
      </c>
      <c r="B179" s="172"/>
      <c r="C179" s="172"/>
      <c r="D179" s="172"/>
      <c r="E179" s="172"/>
      <c r="F179" s="172"/>
      <c r="G179" s="172"/>
      <c r="H179" s="172"/>
      <c r="I179" s="172"/>
      <c r="J179" s="171"/>
    </row>
    <row r="180" spans="1:11" ht="16" thickBot="1" x14ac:dyDescent="0.25">
      <c r="A180" s="173" t="s">
        <v>1</v>
      </c>
      <c r="B180" s="173"/>
      <c r="C180" s="173"/>
      <c r="D180" s="173"/>
      <c r="E180" s="173"/>
      <c r="F180" s="173"/>
      <c r="G180" s="173"/>
      <c r="H180" s="173"/>
      <c r="I180" s="173"/>
      <c r="J180" s="171"/>
    </row>
    <row r="181" spans="1:11" ht="17" thickBot="1" x14ac:dyDescent="0.25">
      <c r="A181" s="174" t="s">
        <v>36</v>
      </c>
      <c r="B181" s="176" t="str">
        <f>B4</f>
        <v>FY21 Revenues</v>
      </c>
      <c r="C181" s="177"/>
      <c r="D181" s="176" t="str">
        <f>D4</f>
        <v xml:space="preserve">FY22 Revenues </v>
      </c>
      <c r="E181" s="178"/>
      <c r="F181" s="178"/>
      <c r="G181" s="178"/>
      <c r="H181" s="178"/>
      <c r="I181" s="177"/>
      <c r="J181" s="171"/>
    </row>
    <row r="182" spans="1:11" ht="16" x14ac:dyDescent="0.2">
      <c r="A182" s="174"/>
      <c r="B182" s="179" t="s">
        <v>3</v>
      </c>
      <c r="C182" s="180"/>
      <c r="D182" s="181" t="s">
        <v>4</v>
      </c>
      <c r="E182" s="182"/>
      <c r="F182" s="181" t="s">
        <v>5</v>
      </c>
      <c r="G182" s="182"/>
      <c r="H182" s="181" t="s">
        <v>3</v>
      </c>
      <c r="I182" s="182"/>
      <c r="J182" s="171"/>
    </row>
    <row r="183" spans="1:11" ht="35" thickBot="1" x14ac:dyDescent="0.25">
      <c r="A183" s="175"/>
      <c r="B183" s="122" t="s">
        <v>6</v>
      </c>
      <c r="C183" s="123" t="s">
        <v>7</v>
      </c>
      <c r="D183" s="122" t="s">
        <v>6</v>
      </c>
      <c r="E183" s="124" t="s">
        <v>7</v>
      </c>
      <c r="F183" s="122" t="s">
        <v>6</v>
      </c>
      <c r="G183" s="124" t="s">
        <v>7</v>
      </c>
      <c r="H183" s="122" t="s">
        <v>6</v>
      </c>
      <c r="I183" s="124" t="s">
        <v>7</v>
      </c>
      <c r="J183" s="171"/>
    </row>
    <row r="184" spans="1:11" x14ac:dyDescent="0.2">
      <c r="A184" s="126" t="s">
        <v>8</v>
      </c>
      <c r="B184" s="120">
        <v>98851.9</v>
      </c>
      <c r="C184" s="127">
        <f>B184/$B$195</f>
        <v>0.30055424360144928</v>
      </c>
      <c r="D184" s="120">
        <v>102232.8</v>
      </c>
      <c r="E184" s="127">
        <f>D184/$D$195</f>
        <v>0.39710370442589737</v>
      </c>
      <c r="F184" s="120">
        <v>0</v>
      </c>
      <c r="G184" s="127">
        <f>F184/$F$195</f>
        <v>0</v>
      </c>
      <c r="H184" s="120">
        <f>D184+F184</f>
        <v>102232.8</v>
      </c>
      <c r="I184" s="147">
        <f>H184/$H$195</f>
        <v>0.24923170087749197</v>
      </c>
      <c r="J184" s="171"/>
    </row>
    <row r="185" spans="1:11" x14ac:dyDescent="0.2">
      <c r="A185" s="128" t="s">
        <v>9</v>
      </c>
      <c r="B185" s="129">
        <v>74114.600000000006</v>
      </c>
      <c r="C185" s="130">
        <f t="shared" ref="C185:C195" si="45">B185/$B$195</f>
        <v>0.22534172375871356</v>
      </c>
      <c r="D185" s="129">
        <f>SIUC!D10</f>
        <v>73252.5</v>
      </c>
      <c r="E185" s="130">
        <f t="shared" ref="E185:E195" si="46">D185/$D$195</f>
        <v>0.28453528719215404</v>
      </c>
      <c r="F185" s="129">
        <v>0</v>
      </c>
      <c r="G185" s="130">
        <f t="shared" ref="G185:G195" si="47">F185/$F$195</f>
        <v>0</v>
      </c>
      <c r="H185" s="129">
        <f t="shared" ref="H185:H195" si="48">D185+F185</f>
        <v>73252.5</v>
      </c>
      <c r="I185" s="131">
        <f t="shared" ref="I185:I195" si="49">H185/$H$195</f>
        <v>0.17858109303989012</v>
      </c>
      <c r="J185" s="171"/>
    </row>
    <row r="186" spans="1:11" ht="16" thickBot="1" x14ac:dyDescent="0.25">
      <c r="A186" s="132" t="s">
        <v>10</v>
      </c>
      <c r="B186" s="133">
        <v>155932.20000000001</v>
      </c>
      <c r="C186" s="134">
        <f t="shared" si="45"/>
        <v>0.47410403263983714</v>
      </c>
      <c r="D186" s="133">
        <f>SUM(D187:D194)</f>
        <v>81960.800000000003</v>
      </c>
      <c r="E186" s="134">
        <f t="shared" si="46"/>
        <v>0.31836100838194875</v>
      </c>
      <c r="F186" s="133">
        <f>SUM(F187:F194)</f>
        <v>152745.70000000001</v>
      </c>
      <c r="G186" s="134">
        <f t="shared" si="47"/>
        <v>1</v>
      </c>
      <c r="H186" s="133">
        <f t="shared" si="48"/>
        <v>234706.5</v>
      </c>
      <c r="I186" s="135">
        <f t="shared" si="49"/>
        <v>0.57218720608261797</v>
      </c>
      <c r="J186" s="171"/>
    </row>
    <row r="187" spans="1:11" ht="16" thickTop="1" x14ac:dyDescent="0.2">
      <c r="A187" s="136" t="s">
        <v>11</v>
      </c>
      <c r="B187" s="137">
        <v>64102</v>
      </c>
      <c r="C187" s="138">
        <f t="shared" si="45"/>
        <v>0.19489891568437331</v>
      </c>
      <c r="D187" s="137">
        <f>SIUC!D16+SIUC!D19</f>
        <v>0</v>
      </c>
      <c r="E187" s="138">
        <f t="shared" si="46"/>
        <v>0</v>
      </c>
      <c r="F187" s="137">
        <f>SIUC!D15+SIUC!D18</f>
        <v>91102.7</v>
      </c>
      <c r="G187" s="138">
        <f t="shared" si="47"/>
        <v>0.5964338112300378</v>
      </c>
      <c r="H187" s="137">
        <f t="shared" si="48"/>
        <v>91102.7</v>
      </c>
      <c r="I187" s="139">
        <f t="shared" si="49"/>
        <v>0.22209780887867578</v>
      </c>
      <c r="J187" s="171"/>
    </row>
    <row r="188" spans="1:11" x14ac:dyDescent="0.2">
      <c r="A188" s="136" t="s">
        <v>12</v>
      </c>
      <c r="B188" s="137">
        <v>15297.9</v>
      </c>
      <c r="C188" s="138">
        <f t="shared" si="45"/>
        <v>4.6512497617047434E-2</v>
      </c>
      <c r="D188" s="137">
        <f>SIUC!D22</f>
        <v>0</v>
      </c>
      <c r="E188" s="138">
        <f t="shared" si="46"/>
        <v>0</v>
      </c>
      <c r="F188" s="137">
        <f>SIUC!D21</f>
        <v>46882.9</v>
      </c>
      <c r="G188" s="138">
        <f t="shared" si="47"/>
        <v>0.30693433595839359</v>
      </c>
      <c r="H188" s="137">
        <f t="shared" si="48"/>
        <v>46882.9</v>
      </c>
      <c r="I188" s="139">
        <f t="shared" si="49"/>
        <v>0.11429506879464681</v>
      </c>
      <c r="J188" s="171"/>
    </row>
    <row r="189" spans="1:11" x14ac:dyDescent="0.2">
      <c r="A189" s="136" t="s">
        <v>13</v>
      </c>
      <c r="B189" s="137">
        <v>115.7</v>
      </c>
      <c r="C189" s="138">
        <f t="shared" si="45"/>
        <v>3.5178004656144887E-4</v>
      </c>
      <c r="D189" s="137">
        <f>SIUC!D25</f>
        <v>0</v>
      </c>
      <c r="E189" s="138">
        <f t="shared" si="46"/>
        <v>0</v>
      </c>
      <c r="F189" s="137">
        <f>SIUC!D24</f>
        <v>114.2</v>
      </c>
      <c r="G189" s="138">
        <f t="shared" si="47"/>
        <v>7.4764788796018481E-4</v>
      </c>
      <c r="H189" s="137">
        <f t="shared" si="48"/>
        <v>114.2</v>
      </c>
      <c r="I189" s="139">
        <f t="shared" si="49"/>
        <v>2.7840634551934E-4</v>
      </c>
      <c r="J189" s="171"/>
      <c r="K189" s="170"/>
    </row>
    <row r="190" spans="1:11" x14ac:dyDescent="0.2">
      <c r="A190" s="136" t="s">
        <v>14</v>
      </c>
      <c r="B190" s="137">
        <v>28978</v>
      </c>
      <c r="C190" s="138">
        <f t="shared" si="45"/>
        <v>8.810615548191586E-2</v>
      </c>
      <c r="D190" s="137">
        <f>SIUC!D28</f>
        <v>43470.400000000001</v>
      </c>
      <c r="E190" s="138">
        <f t="shared" si="46"/>
        <v>0.16885243163520444</v>
      </c>
      <c r="F190" s="137">
        <f>SIUC!D27</f>
        <v>0</v>
      </c>
      <c r="G190" s="138">
        <f t="shared" si="47"/>
        <v>0</v>
      </c>
      <c r="H190" s="137">
        <f t="shared" si="48"/>
        <v>43470.400000000001</v>
      </c>
      <c r="I190" s="139">
        <f t="shared" si="49"/>
        <v>0.10597578986220593</v>
      </c>
      <c r="J190" s="152">
        <f>H190-B190</f>
        <v>14492.400000000001</v>
      </c>
    </row>
    <row r="191" spans="1:11" x14ac:dyDescent="0.2">
      <c r="A191" s="136" t="s">
        <v>15</v>
      </c>
      <c r="B191" s="137">
        <v>44165.600000000006</v>
      </c>
      <c r="C191" s="138">
        <f t="shared" si="45"/>
        <v>0.13428329148154128</v>
      </c>
      <c r="D191" s="137">
        <f>SIUC!D31</f>
        <v>34009.1</v>
      </c>
      <c r="E191" s="138">
        <f t="shared" si="46"/>
        <v>0.13210182636287751</v>
      </c>
      <c r="F191" s="137">
        <f>SIUC!D30</f>
        <v>14645.9</v>
      </c>
      <c r="G191" s="138">
        <f t="shared" si="47"/>
        <v>9.5884204923608315E-2</v>
      </c>
      <c r="H191" s="137">
        <f t="shared" si="48"/>
        <v>48655</v>
      </c>
      <c r="I191" s="139">
        <f t="shared" si="49"/>
        <v>0.11861524291806906</v>
      </c>
      <c r="J191" s="152">
        <f>H191-B191</f>
        <v>4489.3999999999942</v>
      </c>
    </row>
    <row r="192" spans="1:11" x14ac:dyDescent="0.2">
      <c r="A192" s="136" t="s">
        <v>16</v>
      </c>
      <c r="B192" s="137">
        <v>0</v>
      </c>
      <c r="C192" s="138">
        <f t="shared" si="45"/>
        <v>0</v>
      </c>
      <c r="D192" s="137">
        <f>SIUC!D34</f>
        <v>0</v>
      </c>
      <c r="E192" s="138">
        <f t="shared" si="46"/>
        <v>0</v>
      </c>
      <c r="F192" s="137">
        <f>SIUC!D33</f>
        <v>0</v>
      </c>
      <c r="G192" s="138">
        <f t="shared" si="47"/>
        <v>0</v>
      </c>
      <c r="H192" s="137">
        <f t="shared" si="48"/>
        <v>0</v>
      </c>
      <c r="I192" s="139">
        <f t="shared" si="49"/>
        <v>0</v>
      </c>
      <c r="J192" s="171"/>
    </row>
    <row r="193" spans="1:10" x14ac:dyDescent="0.2">
      <c r="A193" s="136" t="s">
        <v>17</v>
      </c>
      <c r="B193" s="137">
        <v>0</v>
      </c>
      <c r="C193" s="138">
        <f t="shared" si="45"/>
        <v>0</v>
      </c>
      <c r="D193" s="137">
        <f>SIUC!D37</f>
        <v>0</v>
      </c>
      <c r="E193" s="138">
        <f t="shared" si="46"/>
        <v>0</v>
      </c>
      <c r="F193" s="137">
        <f>SIUC!D36</f>
        <v>0</v>
      </c>
      <c r="G193" s="138">
        <f t="shared" si="47"/>
        <v>0</v>
      </c>
      <c r="H193" s="137">
        <f t="shared" si="48"/>
        <v>0</v>
      </c>
      <c r="I193" s="139">
        <f t="shared" si="49"/>
        <v>0</v>
      </c>
      <c r="J193" s="171"/>
    </row>
    <row r="194" spans="1:10" ht="16" thickBot="1" x14ac:dyDescent="0.25">
      <c r="A194" s="136" t="s">
        <v>18</v>
      </c>
      <c r="B194" s="137">
        <v>3273</v>
      </c>
      <c r="C194" s="138">
        <f t="shared" si="45"/>
        <v>9.9513923283977707E-3</v>
      </c>
      <c r="D194" s="137">
        <f>SIUC!D40</f>
        <v>4481.3</v>
      </c>
      <c r="E194" s="138">
        <f t="shared" si="46"/>
        <v>1.740675038386676E-2</v>
      </c>
      <c r="F194" s="137">
        <f>SIUC!D39</f>
        <v>0</v>
      </c>
      <c r="G194" s="138">
        <f t="shared" si="47"/>
        <v>0</v>
      </c>
      <c r="H194" s="137">
        <f t="shared" si="48"/>
        <v>4481.3</v>
      </c>
      <c r="I194" s="139">
        <f t="shared" si="49"/>
        <v>1.0924889283501035E-2</v>
      </c>
      <c r="J194" s="171"/>
    </row>
    <row r="195" spans="1:10" ht="16" thickBot="1" x14ac:dyDescent="0.25">
      <c r="A195" s="141" t="s">
        <v>19</v>
      </c>
      <c r="B195" s="142">
        <f>SUM(B184:B186)</f>
        <v>328898.7</v>
      </c>
      <c r="C195" s="143">
        <f t="shared" si="45"/>
        <v>1</v>
      </c>
      <c r="D195" s="142">
        <f>SUM(D184:D186)</f>
        <v>257446.09999999998</v>
      </c>
      <c r="E195" s="143">
        <f t="shared" si="46"/>
        <v>1</v>
      </c>
      <c r="F195" s="142">
        <f>SUM(F184:F186)</f>
        <v>152745.70000000001</v>
      </c>
      <c r="G195" s="143">
        <f t="shared" si="47"/>
        <v>1</v>
      </c>
      <c r="H195" s="142">
        <f t="shared" si="48"/>
        <v>410191.8</v>
      </c>
      <c r="I195" s="148">
        <f t="shared" si="49"/>
        <v>1</v>
      </c>
      <c r="J195" s="171"/>
    </row>
    <row r="196" spans="1:10" x14ac:dyDescent="0.2">
      <c r="A196" s="144" t="s">
        <v>7</v>
      </c>
      <c r="B196" s="145"/>
      <c r="C196" s="145"/>
      <c r="D196" s="145">
        <f>D195/$H$195</f>
        <v>0.62762371163928676</v>
      </c>
      <c r="E196" s="145"/>
      <c r="F196" s="145">
        <f>F195/$H$195</f>
        <v>0.37237628836071324</v>
      </c>
      <c r="G196" s="145"/>
      <c r="H196" s="145">
        <f>H195/$H$195</f>
        <v>1</v>
      </c>
      <c r="I196" s="145"/>
      <c r="J196" s="171"/>
    </row>
    <row r="197" spans="1:10" s="144" customFormat="1" ht="5" customHeight="1" x14ac:dyDescent="0.2">
      <c r="B197" s="146"/>
      <c r="C197" s="145"/>
      <c r="D197" s="145"/>
      <c r="E197" s="145"/>
      <c r="F197" s="145"/>
      <c r="G197" s="145"/>
      <c r="H197" s="145"/>
      <c r="I197" s="145"/>
      <c r="J197" s="171"/>
    </row>
    <row r="198" spans="1:10" x14ac:dyDescent="0.2">
      <c r="A198" s="121" t="s">
        <v>20</v>
      </c>
      <c r="J198" s="171"/>
    </row>
    <row r="199" spans="1:10" x14ac:dyDescent="0.2">
      <c r="J199" s="171"/>
    </row>
    <row r="200" spans="1:10" x14ac:dyDescent="0.2">
      <c r="A200" s="172" t="s">
        <v>37</v>
      </c>
      <c r="B200" s="172"/>
      <c r="C200" s="172"/>
      <c r="D200" s="172"/>
      <c r="E200" s="172"/>
      <c r="F200" s="172"/>
      <c r="G200" s="172"/>
      <c r="H200" s="172"/>
      <c r="I200" s="172"/>
      <c r="J200" s="171"/>
    </row>
    <row r="201" spans="1:10" x14ac:dyDescent="0.2">
      <c r="A201" s="172" t="str">
        <f>A2</f>
        <v>Total Revenue* by Source, Fiscal Years 2021 and 2022</v>
      </c>
      <c r="B201" s="172"/>
      <c r="C201" s="172"/>
      <c r="D201" s="172"/>
      <c r="E201" s="172"/>
      <c r="F201" s="172"/>
      <c r="G201" s="172"/>
      <c r="H201" s="172"/>
      <c r="I201" s="172"/>
      <c r="J201" s="171"/>
    </row>
    <row r="202" spans="1:10" ht="16" thickBot="1" x14ac:dyDescent="0.25">
      <c r="A202" s="173" t="s">
        <v>1</v>
      </c>
      <c r="B202" s="173"/>
      <c r="C202" s="173"/>
      <c r="D202" s="173"/>
      <c r="E202" s="173"/>
      <c r="F202" s="173"/>
      <c r="G202" s="173"/>
      <c r="H202" s="173"/>
      <c r="I202" s="173"/>
      <c r="J202" s="171"/>
    </row>
    <row r="203" spans="1:10" ht="17" thickBot="1" x14ac:dyDescent="0.25">
      <c r="A203" s="174" t="s">
        <v>38</v>
      </c>
      <c r="B203" s="176" t="str">
        <f>B4</f>
        <v>FY21 Revenues</v>
      </c>
      <c r="C203" s="177"/>
      <c r="D203" s="176" t="str">
        <f>D4</f>
        <v xml:space="preserve">FY22 Revenues </v>
      </c>
      <c r="E203" s="178"/>
      <c r="F203" s="178"/>
      <c r="G203" s="178"/>
      <c r="H203" s="178"/>
      <c r="I203" s="177"/>
      <c r="J203" s="171"/>
    </row>
    <row r="204" spans="1:10" ht="16" x14ac:dyDescent="0.2">
      <c r="A204" s="174"/>
      <c r="B204" s="179" t="s">
        <v>3</v>
      </c>
      <c r="C204" s="180"/>
      <c r="D204" s="181" t="s">
        <v>4</v>
      </c>
      <c r="E204" s="182"/>
      <c r="F204" s="181" t="s">
        <v>5</v>
      </c>
      <c r="G204" s="182"/>
      <c r="H204" s="181" t="s">
        <v>3</v>
      </c>
      <c r="I204" s="182"/>
      <c r="J204" s="171"/>
    </row>
    <row r="205" spans="1:10" ht="35" thickBot="1" x14ac:dyDescent="0.25">
      <c r="A205" s="175"/>
      <c r="B205" s="122" t="s">
        <v>6</v>
      </c>
      <c r="C205" s="123" t="s">
        <v>7</v>
      </c>
      <c r="D205" s="122" t="s">
        <v>6</v>
      </c>
      <c r="E205" s="124" t="s">
        <v>7</v>
      </c>
      <c r="F205" s="122" t="s">
        <v>6</v>
      </c>
      <c r="G205" s="124" t="s">
        <v>7</v>
      </c>
      <c r="H205" s="122" t="s">
        <v>6</v>
      </c>
      <c r="I205" s="124" t="s">
        <v>7</v>
      </c>
      <c r="J205" s="171"/>
    </row>
    <row r="206" spans="1:10" x14ac:dyDescent="0.2">
      <c r="A206" s="126" t="s">
        <v>8</v>
      </c>
      <c r="B206" s="120">
        <v>58865.8</v>
      </c>
      <c r="C206" s="127">
        <f>B206/$B$217</f>
        <v>0.18078099769239794</v>
      </c>
      <c r="D206" s="120">
        <v>62737.599999999999</v>
      </c>
      <c r="E206" s="127">
        <f>D206/$D$217</f>
        <v>0.32326238532866436</v>
      </c>
      <c r="F206" s="120">
        <v>0</v>
      </c>
      <c r="G206" s="127">
        <f>F206/$F$217</f>
        <v>0</v>
      </c>
      <c r="H206" s="120">
        <f>D206+F206</f>
        <v>62737.599999999999</v>
      </c>
      <c r="I206" s="147">
        <f>H206/$H$217</f>
        <v>0.18139148260104634</v>
      </c>
      <c r="J206" s="171"/>
    </row>
    <row r="207" spans="1:10" x14ac:dyDescent="0.2">
      <c r="A207" s="128" t="s">
        <v>9</v>
      </c>
      <c r="B207" s="129">
        <v>105004.3</v>
      </c>
      <c r="C207" s="130">
        <f t="shared" ref="C207:C217" si="50">B207/$B$217</f>
        <v>0.32247556503083047</v>
      </c>
      <c r="D207" s="129">
        <f>SIUE!D10</f>
        <v>108911.6</v>
      </c>
      <c r="E207" s="130">
        <f t="shared" ref="E207:E217" si="51">D207/$D$217</f>
        <v>0.56117899961046269</v>
      </c>
      <c r="F207" s="129">
        <v>0</v>
      </c>
      <c r="G207" s="130">
        <f t="shared" ref="G207:G217" si="52">F207/$F$217</f>
        <v>0</v>
      </c>
      <c r="H207" s="129">
        <f t="shared" ref="H207:H217" si="53">D207+F207</f>
        <v>108911.6</v>
      </c>
      <c r="I207" s="131">
        <f t="shared" ref="I207:I217" si="54">H207/$H$217</f>
        <v>0.31489308797996929</v>
      </c>
      <c r="J207" s="171"/>
    </row>
    <row r="208" spans="1:10" ht="16" thickBot="1" x14ac:dyDescent="0.25">
      <c r="A208" s="132" t="s">
        <v>10</v>
      </c>
      <c r="B208" s="133">
        <v>161749.29999999999</v>
      </c>
      <c r="C208" s="134">
        <f t="shared" si="50"/>
        <v>0.4967434372767715</v>
      </c>
      <c r="D208" s="133">
        <f>SUM(D209:D216)</f>
        <v>22427.200000000001</v>
      </c>
      <c r="E208" s="134">
        <f t="shared" si="51"/>
        <v>0.11555861506087292</v>
      </c>
      <c r="F208" s="133">
        <f>SUM(F209:F216)</f>
        <v>151792.1</v>
      </c>
      <c r="G208" s="134">
        <f t="shared" si="52"/>
        <v>1</v>
      </c>
      <c r="H208" s="133">
        <f t="shared" si="53"/>
        <v>174219.30000000002</v>
      </c>
      <c r="I208" s="135">
        <f t="shared" si="54"/>
        <v>0.5037154294189844</v>
      </c>
      <c r="J208" s="171"/>
    </row>
    <row r="209" spans="1:11" ht="16" thickTop="1" x14ac:dyDescent="0.2">
      <c r="A209" s="136" t="s">
        <v>11</v>
      </c>
      <c r="B209" s="137">
        <v>72359.799999999988</v>
      </c>
      <c r="C209" s="138">
        <f t="shared" si="50"/>
        <v>0.22222201748421619</v>
      </c>
      <c r="D209" s="137">
        <f>SIUE!D16+SIUE!D19</f>
        <v>0</v>
      </c>
      <c r="E209" s="138">
        <f t="shared" si="51"/>
        <v>0</v>
      </c>
      <c r="F209" s="137">
        <f>SIUE!D15+SIUE!D18</f>
        <v>78199</v>
      </c>
      <c r="G209" s="138">
        <f t="shared" si="52"/>
        <v>0.5151717381866382</v>
      </c>
      <c r="H209" s="137">
        <f t="shared" si="53"/>
        <v>78199</v>
      </c>
      <c r="I209" s="139">
        <f t="shared" si="54"/>
        <v>0.22609459953710731</v>
      </c>
      <c r="J209" s="171"/>
    </row>
    <row r="210" spans="1:11" x14ac:dyDescent="0.2">
      <c r="A210" s="136" t="s">
        <v>12</v>
      </c>
      <c r="B210" s="137">
        <v>5819.9</v>
      </c>
      <c r="C210" s="138">
        <f t="shared" si="50"/>
        <v>1.7873320815651645E-2</v>
      </c>
      <c r="D210" s="137">
        <f>SIUE!D22</f>
        <v>0</v>
      </c>
      <c r="E210" s="138">
        <f t="shared" si="51"/>
        <v>0</v>
      </c>
      <c r="F210" s="137">
        <f>SIUE!D21</f>
        <v>6588.6</v>
      </c>
      <c r="G210" s="138">
        <f t="shared" si="52"/>
        <v>4.3405420967230837E-2</v>
      </c>
      <c r="H210" s="137">
        <f t="shared" si="53"/>
        <v>6588.6</v>
      </c>
      <c r="I210" s="139">
        <f t="shared" si="54"/>
        <v>1.9049436418754527E-2</v>
      </c>
      <c r="J210" s="171"/>
    </row>
    <row r="211" spans="1:11" x14ac:dyDescent="0.2">
      <c r="A211" s="136" t="s">
        <v>13</v>
      </c>
      <c r="B211" s="137">
        <v>0</v>
      </c>
      <c r="C211" s="138">
        <f t="shared" si="50"/>
        <v>0</v>
      </c>
      <c r="D211" s="137">
        <f>SIUE!D25</f>
        <v>0</v>
      </c>
      <c r="E211" s="138">
        <f t="shared" si="51"/>
        <v>0</v>
      </c>
      <c r="F211" s="137">
        <f>SIUE!D24</f>
        <v>0</v>
      </c>
      <c r="G211" s="138">
        <f>F211/$F$217</f>
        <v>0</v>
      </c>
      <c r="H211" s="137">
        <f t="shared" si="53"/>
        <v>0</v>
      </c>
      <c r="I211" s="139">
        <f t="shared" si="54"/>
        <v>0</v>
      </c>
      <c r="J211" s="171"/>
      <c r="K211" s="170"/>
    </row>
    <row r="212" spans="1:11" x14ac:dyDescent="0.2">
      <c r="A212" s="136" t="s">
        <v>14</v>
      </c>
      <c r="B212" s="137">
        <v>38693.5</v>
      </c>
      <c r="C212" s="138">
        <f t="shared" si="50"/>
        <v>0.11883045051984002</v>
      </c>
      <c r="D212" s="137">
        <f>SIUE!D28</f>
        <v>0</v>
      </c>
      <c r="E212" s="138">
        <f t="shared" si="51"/>
        <v>0</v>
      </c>
      <c r="F212" s="137">
        <f>SIUE!D27</f>
        <v>41918.6</v>
      </c>
      <c r="G212" s="138">
        <f t="shared" si="52"/>
        <v>0.27615798187125679</v>
      </c>
      <c r="H212" s="137">
        <f t="shared" si="53"/>
        <v>41918.6</v>
      </c>
      <c r="I212" s="139">
        <f>H212/$H$217</f>
        <v>0.12119808539950877</v>
      </c>
      <c r="J212" s="152">
        <f>H212-B212</f>
        <v>3225.0999999999985</v>
      </c>
    </row>
    <row r="213" spans="1:11" x14ac:dyDescent="0.2">
      <c r="A213" s="136" t="s">
        <v>15</v>
      </c>
      <c r="B213" s="137">
        <v>42344.6</v>
      </c>
      <c r="C213" s="138">
        <f t="shared" si="50"/>
        <v>0.13004323452472424</v>
      </c>
      <c r="D213" s="137">
        <f>SIUE!D31</f>
        <v>19712.400000000001</v>
      </c>
      <c r="E213" s="138">
        <f t="shared" si="51"/>
        <v>0.1015703094245359</v>
      </c>
      <c r="F213" s="137">
        <f>SIUE!D30</f>
        <v>25085.9</v>
      </c>
      <c r="G213" s="138">
        <f t="shared" si="52"/>
        <v>0.1652648589748742</v>
      </c>
      <c r="H213" s="137">
        <f t="shared" si="53"/>
        <v>44798.3</v>
      </c>
      <c r="I213" s="139">
        <f t="shared" si="54"/>
        <v>0.12952408212947986</v>
      </c>
      <c r="J213" s="152">
        <f>H213-B213</f>
        <v>2453.7000000000044</v>
      </c>
    </row>
    <row r="214" spans="1:11" x14ac:dyDescent="0.2">
      <c r="A214" s="136" t="s">
        <v>16</v>
      </c>
      <c r="B214" s="137">
        <v>0</v>
      </c>
      <c r="C214" s="138">
        <f t="shared" si="50"/>
        <v>0</v>
      </c>
      <c r="D214" s="137">
        <f>SIUE!D34</f>
        <v>0</v>
      </c>
      <c r="E214" s="138">
        <f t="shared" si="51"/>
        <v>0</v>
      </c>
      <c r="F214" s="137">
        <f>SIUE!D33</f>
        <v>0</v>
      </c>
      <c r="G214" s="138">
        <f t="shared" si="52"/>
        <v>0</v>
      </c>
      <c r="H214" s="137">
        <f t="shared" si="53"/>
        <v>0</v>
      </c>
      <c r="I214" s="139">
        <f t="shared" si="54"/>
        <v>0</v>
      </c>
      <c r="J214" s="171"/>
    </row>
    <row r="215" spans="1:11" x14ac:dyDescent="0.2">
      <c r="A215" s="136" t="s">
        <v>17</v>
      </c>
      <c r="B215" s="137">
        <v>0</v>
      </c>
      <c r="C215" s="138">
        <f t="shared" si="50"/>
        <v>0</v>
      </c>
      <c r="D215" s="137">
        <f>SIUE!D37</f>
        <v>0</v>
      </c>
      <c r="E215" s="138">
        <f t="shared" si="51"/>
        <v>0</v>
      </c>
      <c r="F215" s="137">
        <f>SIUE!D36</f>
        <v>0</v>
      </c>
      <c r="G215" s="138">
        <f t="shared" si="52"/>
        <v>0</v>
      </c>
      <c r="H215" s="137">
        <f t="shared" si="53"/>
        <v>0</v>
      </c>
      <c r="I215" s="139">
        <f t="shared" si="54"/>
        <v>0</v>
      </c>
      <c r="J215" s="171"/>
    </row>
    <row r="216" spans="1:11" ht="16" thickBot="1" x14ac:dyDescent="0.25">
      <c r="A216" s="136" t="s">
        <v>18</v>
      </c>
      <c r="B216" s="137">
        <v>2531.5</v>
      </c>
      <c r="C216" s="138">
        <f t="shared" si="50"/>
        <v>7.7744139323394114E-3</v>
      </c>
      <c r="D216" s="137">
        <f>SIUE!D40</f>
        <v>2714.8</v>
      </c>
      <c r="E216" s="138">
        <f t="shared" si="51"/>
        <v>1.3988305636337029E-2</v>
      </c>
      <c r="F216" s="137">
        <f>SIUE!D39</f>
        <v>0</v>
      </c>
      <c r="G216" s="138">
        <f t="shared" si="52"/>
        <v>0</v>
      </c>
      <c r="H216" s="137">
        <f t="shared" si="53"/>
        <v>2714.8</v>
      </c>
      <c r="I216" s="139">
        <f t="shared" si="54"/>
        <v>7.8492259341339278E-3</v>
      </c>
      <c r="J216" s="171"/>
    </row>
    <row r="217" spans="1:11" ht="16" thickBot="1" x14ac:dyDescent="0.25">
      <c r="A217" s="141" t="s">
        <v>19</v>
      </c>
      <c r="B217" s="142">
        <f>SUM(B206:B208)</f>
        <v>325619.40000000002</v>
      </c>
      <c r="C217" s="143">
        <f t="shared" si="50"/>
        <v>1</v>
      </c>
      <c r="D217" s="142">
        <f>SUM(D206:D208)</f>
        <v>194076.40000000002</v>
      </c>
      <c r="E217" s="143">
        <f t="shared" si="51"/>
        <v>1</v>
      </c>
      <c r="F217" s="142">
        <f>SUM(F206:F208)</f>
        <v>151792.1</v>
      </c>
      <c r="G217" s="143">
        <f t="shared" si="52"/>
        <v>1</v>
      </c>
      <c r="H217" s="142">
        <f t="shared" si="53"/>
        <v>345868.5</v>
      </c>
      <c r="I217" s="148">
        <f t="shared" si="54"/>
        <v>1</v>
      </c>
      <c r="J217" s="171"/>
    </row>
    <row r="218" spans="1:11" x14ac:dyDescent="0.2">
      <c r="A218" s="144" t="s">
        <v>7</v>
      </c>
      <c r="B218" s="145"/>
      <c r="C218" s="145"/>
      <c r="D218" s="145">
        <f>D217/$H$217</f>
        <v>0.5611277118326764</v>
      </c>
      <c r="E218" s="145"/>
      <c r="F218" s="145">
        <f>F217/$H$217</f>
        <v>0.43887228816732371</v>
      </c>
      <c r="G218" s="145"/>
      <c r="H218" s="145">
        <f>H217/$H$217</f>
        <v>1</v>
      </c>
      <c r="I218" s="145"/>
      <c r="J218" s="171"/>
    </row>
    <row r="219" spans="1:11" s="144" customFormat="1" ht="5" customHeight="1" x14ac:dyDescent="0.2">
      <c r="B219" s="146"/>
      <c r="C219" s="145"/>
      <c r="D219" s="145"/>
      <c r="E219" s="145"/>
      <c r="F219" s="145"/>
      <c r="G219" s="145"/>
      <c r="H219" s="145"/>
      <c r="I219" s="145"/>
      <c r="J219" s="171"/>
    </row>
    <row r="220" spans="1:11" x14ac:dyDescent="0.2">
      <c r="A220" s="121" t="s">
        <v>20</v>
      </c>
      <c r="J220" s="171"/>
    </row>
    <row r="221" spans="1:11" x14ac:dyDescent="0.2">
      <c r="J221" s="171"/>
    </row>
    <row r="222" spans="1:11" x14ac:dyDescent="0.2">
      <c r="A222" s="172" t="s">
        <v>39</v>
      </c>
      <c r="B222" s="172"/>
      <c r="C222" s="172"/>
      <c r="D222" s="172"/>
      <c r="E222" s="172"/>
      <c r="F222" s="172"/>
      <c r="G222" s="172"/>
      <c r="H222" s="172"/>
      <c r="I222" s="172"/>
      <c r="J222" s="171"/>
    </row>
    <row r="223" spans="1:11" x14ac:dyDescent="0.2">
      <c r="A223" s="172" t="str">
        <f>A2</f>
        <v>Total Revenue* by Source, Fiscal Years 2021 and 2022</v>
      </c>
      <c r="B223" s="172"/>
      <c r="C223" s="172"/>
      <c r="D223" s="172"/>
      <c r="E223" s="172"/>
      <c r="F223" s="172"/>
      <c r="G223" s="172"/>
      <c r="H223" s="172"/>
      <c r="I223" s="172"/>
      <c r="J223" s="171"/>
    </row>
    <row r="224" spans="1:11" ht="16" thickBot="1" x14ac:dyDescent="0.25">
      <c r="A224" s="173" t="s">
        <v>1</v>
      </c>
      <c r="B224" s="173"/>
      <c r="C224" s="173"/>
      <c r="D224" s="173"/>
      <c r="E224" s="173"/>
      <c r="F224" s="173"/>
      <c r="G224" s="173"/>
      <c r="H224" s="173"/>
      <c r="I224" s="173"/>
      <c r="J224" s="171"/>
    </row>
    <row r="225" spans="1:11" ht="17" thickBot="1" x14ac:dyDescent="0.25">
      <c r="A225" s="174" t="s">
        <v>40</v>
      </c>
      <c r="B225" s="176" t="str">
        <f>B4</f>
        <v>FY21 Revenues</v>
      </c>
      <c r="C225" s="177"/>
      <c r="D225" s="176" t="str">
        <f>D4</f>
        <v xml:space="preserve">FY22 Revenues </v>
      </c>
      <c r="E225" s="178"/>
      <c r="F225" s="178"/>
      <c r="G225" s="178"/>
      <c r="H225" s="178"/>
      <c r="I225" s="177"/>
      <c r="J225" s="171"/>
    </row>
    <row r="226" spans="1:11" ht="16" x14ac:dyDescent="0.2">
      <c r="A226" s="174"/>
      <c r="B226" s="179" t="s">
        <v>3</v>
      </c>
      <c r="C226" s="180"/>
      <c r="D226" s="181" t="s">
        <v>4</v>
      </c>
      <c r="E226" s="182"/>
      <c r="F226" s="181" t="s">
        <v>5</v>
      </c>
      <c r="G226" s="182"/>
      <c r="H226" s="181" t="s">
        <v>3</v>
      </c>
      <c r="I226" s="182"/>
      <c r="J226" s="171"/>
    </row>
    <row r="227" spans="1:11" ht="35" thickBot="1" x14ac:dyDescent="0.25">
      <c r="A227" s="175"/>
      <c r="B227" s="122" t="s">
        <v>6</v>
      </c>
      <c r="C227" s="123" t="s">
        <v>7</v>
      </c>
      <c r="D227" s="122" t="s">
        <v>6</v>
      </c>
      <c r="E227" s="124" t="s">
        <v>7</v>
      </c>
      <c r="F227" s="122" t="s">
        <v>6</v>
      </c>
      <c r="G227" s="124" t="s">
        <v>7</v>
      </c>
      <c r="H227" s="122" t="s">
        <v>6</v>
      </c>
      <c r="I227" s="124" t="s">
        <v>7</v>
      </c>
      <c r="J227" s="171"/>
    </row>
    <row r="228" spans="1:11" x14ac:dyDescent="0.2">
      <c r="A228" s="126" t="s">
        <v>8</v>
      </c>
      <c r="B228" s="120">
        <v>35991.500000000007</v>
      </c>
      <c r="C228" s="127">
        <f>B228/$B$239</f>
        <v>0.15052138703085835</v>
      </c>
      <c r="D228" s="120">
        <v>37842.200000000004</v>
      </c>
      <c r="E228" s="127">
        <f>D228/$D$239</f>
        <v>0.19068403416391627</v>
      </c>
      <c r="F228" s="120">
        <v>0</v>
      </c>
      <c r="G228" s="127">
        <f>F228/$F$239</f>
        <v>0</v>
      </c>
      <c r="H228" s="120">
        <f>D228+F228</f>
        <v>37842.200000000004</v>
      </c>
      <c r="I228" s="147">
        <f>H228/$H$239</f>
        <v>0.14180506908660587</v>
      </c>
      <c r="J228" s="171"/>
    </row>
    <row r="229" spans="1:11" x14ac:dyDescent="0.2">
      <c r="A229" s="128" t="s">
        <v>9</v>
      </c>
      <c r="B229" s="129">
        <v>13492.7</v>
      </c>
      <c r="C229" s="130">
        <f t="shared" ref="C229:C239" si="55">B229/$B$239</f>
        <v>5.6428321097794255E-2</v>
      </c>
      <c r="D229" s="129">
        <f>SOM!D10</f>
        <v>14189.4</v>
      </c>
      <c r="E229" s="130">
        <f t="shared" ref="E229:E239" si="56">D229/$D$239</f>
        <v>7.149933234234461E-2</v>
      </c>
      <c r="F229" s="129">
        <v>0</v>
      </c>
      <c r="G229" s="130">
        <f t="shared" ref="G229:G239" si="57">F229/$F$239</f>
        <v>0</v>
      </c>
      <c r="H229" s="129">
        <f t="shared" ref="H229:H239" si="58">D229+F229</f>
        <v>14189.4</v>
      </c>
      <c r="I229" s="131">
        <f>H229/$H$239</f>
        <v>5.3171561042896158E-2</v>
      </c>
      <c r="J229" s="171"/>
    </row>
    <row r="230" spans="1:11" ht="16" thickBot="1" x14ac:dyDescent="0.25">
      <c r="A230" s="132" t="s">
        <v>10</v>
      </c>
      <c r="B230" s="133">
        <v>189628</v>
      </c>
      <c r="C230" s="134">
        <f t="shared" si="55"/>
        <v>0.79305029187134735</v>
      </c>
      <c r="D230" s="133">
        <f>SUM(D231:D238)</f>
        <v>146423.4</v>
      </c>
      <c r="E230" s="134">
        <f t="shared" si="56"/>
        <v>0.73781663349373916</v>
      </c>
      <c r="F230" s="133">
        <f>SUM(F231:F238)</f>
        <v>68405.7</v>
      </c>
      <c r="G230" s="134">
        <f t="shared" si="57"/>
        <v>1</v>
      </c>
      <c r="H230" s="133">
        <f t="shared" si="58"/>
        <v>214829.09999999998</v>
      </c>
      <c r="I230" s="135">
        <f t="shared" ref="I230:I239" si="59">H230/$H$239</f>
        <v>0.80502336987049783</v>
      </c>
      <c r="J230" s="171"/>
    </row>
    <row r="231" spans="1:11" ht="16" thickTop="1" x14ac:dyDescent="0.2">
      <c r="A231" s="136" t="s">
        <v>11</v>
      </c>
      <c r="B231" s="137">
        <v>11656.2</v>
      </c>
      <c r="C231" s="138">
        <f t="shared" si="55"/>
        <v>4.8747826334248109E-2</v>
      </c>
      <c r="D231" s="137">
        <f>SOM!D16+SOM!D19</f>
        <v>0</v>
      </c>
      <c r="E231" s="138">
        <f t="shared" si="56"/>
        <v>0</v>
      </c>
      <c r="F231" s="137">
        <f>SOM!D15+SOM!D18</f>
        <v>15404.3</v>
      </c>
      <c r="G231" s="138">
        <f t="shared" si="57"/>
        <v>0.2251902984692796</v>
      </c>
      <c r="H231" s="137">
        <f t="shared" si="58"/>
        <v>15404.3</v>
      </c>
      <c r="I231" s="139">
        <f t="shared" si="59"/>
        <v>5.7724123484649476E-2</v>
      </c>
      <c r="J231" s="171"/>
    </row>
    <row r="232" spans="1:11" x14ac:dyDescent="0.2">
      <c r="A232" s="136" t="s">
        <v>12</v>
      </c>
      <c r="B232" s="137">
        <v>2968.9</v>
      </c>
      <c r="C232" s="138">
        <f t="shared" si="55"/>
        <v>1.2416346802881659E-2</v>
      </c>
      <c r="D232" s="137">
        <f>SOM!D22</f>
        <v>0</v>
      </c>
      <c r="E232" s="138">
        <f t="shared" si="56"/>
        <v>0</v>
      </c>
      <c r="F232" s="137">
        <f>SOM!D21</f>
        <v>3105.4</v>
      </c>
      <c r="G232" s="138">
        <f t="shared" si="57"/>
        <v>4.5396801728510933E-2</v>
      </c>
      <c r="H232" s="137">
        <f t="shared" si="58"/>
        <v>3105.4</v>
      </c>
      <c r="I232" s="139">
        <f t="shared" si="59"/>
        <v>1.1636782785925391E-2</v>
      </c>
      <c r="J232" s="171"/>
    </row>
    <row r="233" spans="1:11" x14ac:dyDescent="0.2">
      <c r="A233" s="136" t="s">
        <v>13</v>
      </c>
      <c r="B233" s="137">
        <v>0</v>
      </c>
      <c r="C233" s="138">
        <f t="shared" si="55"/>
        <v>0</v>
      </c>
      <c r="D233" s="137">
        <f>SOM!D25</f>
        <v>0</v>
      </c>
      <c r="E233" s="138">
        <f t="shared" si="56"/>
        <v>0</v>
      </c>
      <c r="F233" s="137">
        <f>SOM!D24</f>
        <v>0</v>
      </c>
      <c r="G233" s="138">
        <f t="shared" si="57"/>
        <v>0</v>
      </c>
      <c r="H233" s="137">
        <f t="shared" si="58"/>
        <v>0</v>
      </c>
      <c r="I233" s="139">
        <f t="shared" si="59"/>
        <v>0</v>
      </c>
      <c r="J233" s="171"/>
      <c r="K233" s="170"/>
    </row>
    <row r="234" spans="1:11" x14ac:dyDescent="0.2">
      <c r="A234" s="136" t="s">
        <v>14</v>
      </c>
      <c r="B234" s="137">
        <v>42097.599999999999</v>
      </c>
      <c r="C234" s="138">
        <f t="shared" si="55"/>
        <v>0.17605793430866346</v>
      </c>
      <c r="D234" s="137">
        <f>SOM!D28</f>
        <v>0</v>
      </c>
      <c r="E234" s="138">
        <f t="shared" si="56"/>
        <v>0</v>
      </c>
      <c r="F234" s="137">
        <f>SOM!D27</f>
        <v>48124.1</v>
      </c>
      <c r="G234" s="138">
        <f t="shared" si="57"/>
        <v>0.70351008760965827</v>
      </c>
      <c r="H234" s="137">
        <f t="shared" si="58"/>
        <v>48124.1</v>
      </c>
      <c r="I234" s="139">
        <f t="shared" si="59"/>
        <v>0.18033415935729763</v>
      </c>
      <c r="J234" s="152">
        <f>H234-B234</f>
        <v>6026.5</v>
      </c>
    </row>
    <row r="235" spans="1:11" x14ac:dyDescent="0.2">
      <c r="A235" s="136" t="s">
        <v>15</v>
      </c>
      <c r="B235" s="137">
        <v>123945.4</v>
      </c>
      <c r="C235" s="138">
        <f t="shared" si="55"/>
        <v>0.51835665432378597</v>
      </c>
      <c r="D235" s="137">
        <f>SOM!D31</f>
        <v>137260.5</v>
      </c>
      <c r="E235" s="138">
        <f t="shared" si="56"/>
        <v>0.69164546118767478</v>
      </c>
      <c r="F235" s="137">
        <f>SOM!D30</f>
        <v>0</v>
      </c>
      <c r="G235" s="138">
        <f t="shared" si="57"/>
        <v>0</v>
      </c>
      <c r="H235" s="137">
        <f t="shared" si="58"/>
        <v>137260.5</v>
      </c>
      <c r="I235" s="139">
        <f t="shared" si="59"/>
        <v>0.51435261917547237</v>
      </c>
      <c r="J235" s="152">
        <f>H235-B235</f>
        <v>13315.100000000006</v>
      </c>
    </row>
    <row r="236" spans="1:11" x14ac:dyDescent="0.2">
      <c r="A236" s="136" t="s">
        <v>16</v>
      </c>
      <c r="B236" s="137">
        <v>0</v>
      </c>
      <c r="C236" s="138">
        <f t="shared" si="55"/>
        <v>0</v>
      </c>
      <c r="D236" s="137">
        <f>SOM!D34</f>
        <v>0</v>
      </c>
      <c r="E236" s="138">
        <f t="shared" si="56"/>
        <v>0</v>
      </c>
      <c r="F236" s="137">
        <f>SOM!D33</f>
        <v>0</v>
      </c>
      <c r="G236" s="138">
        <f t="shared" si="57"/>
        <v>0</v>
      </c>
      <c r="H236" s="137">
        <f t="shared" si="58"/>
        <v>0</v>
      </c>
      <c r="I236" s="139">
        <f t="shared" si="59"/>
        <v>0</v>
      </c>
      <c r="J236" s="171"/>
    </row>
    <row r="237" spans="1:11" x14ac:dyDescent="0.2">
      <c r="A237" s="136" t="s">
        <v>17</v>
      </c>
      <c r="B237" s="137">
        <v>1317.4</v>
      </c>
      <c r="C237" s="138">
        <f t="shared" si="55"/>
        <v>5.5095474007599782E-3</v>
      </c>
      <c r="D237" s="137">
        <f>SOM!D37</f>
        <v>0</v>
      </c>
      <c r="E237" s="138">
        <f t="shared" si="56"/>
        <v>0</v>
      </c>
      <c r="F237" s="137">
        <f>SOM!D36</f>
        <v>1771.9</v>
      </c>
      <c r="G237" s="138">
        <f t="shared" si="57"/>
        <v>2.5902812192551208E-2</v>
      </c>
      <c r="H237" s="137">
        <f t="shared" si="58"/>
        <v>1771.9</v>
      </c>
      <c r="I237" s="139">
        <f t="shared" si="59"/>
        <v>6.6397937200944161E-3</v>
      </c>
      <c r="J237" s="171"/>
    </row>
    <row r="238" spans="1:11" ht="16" thickBot="1" x14ac:dyDescent="0.25">
      <c r="A238" s="136" t="s">
        <v>18</v>
      </c>
      <c r="B238" s="137">
        <v>7642.5</v>
      </c>
      <c r="C238" s="138">
        <f t="shared" si="55"/>
        <v>3.1961982701008147E-2</v>
      </c>
      <c r="D238" s="137">
        <f>SOM!D40</f>
        <v>9162.9</v>
      </c>
      <c r="E238" s="138">
        <f t="shared" si="56"/>
        <v>4.6171172306064344E-2</v>
      </c>
      <c r="F238" s="137">
        <f>SOM!D39</f>
        <v>0</v>
      </c>
      <c r="G238" s="138">
        <f t="shared" si="57"/>
        <v>0</v>
      </c>
      <c r="H238" s="137">
        <f t="shared" si="58"/>
        <v>9162.9</v>
      </c>
      <c r="I238" s="139">
        <f t="shared" si="59"/>
        <v>3.4335891347058591E-2</v>
      </c>
      <c r="J238" s="171"/>
    </row>
    <row r="239" spans="1:11" ht="16" thickBot="1" x14ac:dyDescent="0.25">
      <c r="A239" s="141" t="s">
        <v>19</v>
      </c>
      <c r="B239" s="142">
        <f>SUM(B228:B230)</f>
        <v>239112.2</v>
      </c>
      <c r="C239" s="143">
        <f t="shared" si="55"/>
        <v>1</v>
      </c>
      <c r="D239" s="142">
        <f>SUM(D228:D230)</f>
        <v>198455</v>
      </c>
      <c r="E239" s="143">
        <f t="shared" si="56"/>
        <v>1</v>
      </c>
      <c r="F239" s="142">
        <f>SUM(F228:F230)</f>
        <v>68405.7</v>
      </c>
      <c r="G239" s="143">
        <f t="shared" si="57"/>
        <v>1</v>
      </c>
      <c r="H239" s="142">
        <f t="shared" si="58"/>
        <v>266860.7</v>
      </c>
      <c r="I239" s="148">
        <f t="shared" si="59"/>
        <v>1</v>
      </c>
      <c r="J239" s="171"/>
    </row>
    <row r="240" spans="1:11" x14ac:dyDescent="0.2">
      <c r="A240" s="144" t="s">
        <v>7</v>
      </c>
      <c r="B240" s="145"/>
      <c r="C240" s="145"/>
      <c r="D240" s="145">
        <f>D239/$H$239</f>
        <v>0.74366514065203304</v>
      </c>
      <c r="E240" s="145"/>
      <c r="F240" s="145">
        <f>F239/$H$239</f>
        <v>0.2563348593479669</v>
      </c>
      <c r="G240" s="145"/>
      <c r="H240" s="145">
        <f>H239/$H$239</f>
        <v>1</v>
      </c>
      <c r="I240" s="145"/>
      <c r="J240" s="171"/>
    </row>
    <row r="241" spans="1:11" s="144" customFormat="1" ht="5" customHeight="1" x14ac:dyDescent="0.2">
      <c r="B241" s="146"/>
      <c r="C241" s="145"/>
      <c r="D241" s="145"/>
      <c r="E241" s="145"/>
      <c r="F241" s="145"/>
      <c r="G241" s="145"/>
      <c r="H241" s="145"/>
      <c r="I241" s="145"/>
      <c r="J241" s="171"/>
    </row>
    <row r="242" spans="1:11" x14ac:dyDescent="0.2">
      <c r="A242" s="121" t="s">
        <v>20</v>
      </c>
      <c r="J242" s="171"/>
    </row>
    <row r="243" spans="1:11" x14ac:dyDescent="0.2">
      <c r="J243" s="171"/>
    </row>
    <row r="244" spans="1:11" x14ac:dyDescent="0.2">
      <c r="A244" s="172" t="s">
        <v>41</v>
      </c>
      <c r="B244" s="172"/>
      <c r="C244" s="172"/>
      <c r="D244" s="172"/>
      <c r="E244" s="172"/>
      <c r="F244" s="172"/>
      <c r="G244" s="172"/>
      <c r="H244" s="172"/>
      <c r="I244" s="172"/>
      <c r="J244" s="171"/>
    </row>
    <row r="245" spans="1:11" x14ac:dyDescent="0.2">
      <c r="A245" s="172" t="str">
        <f>A2</f>
        <v>Total Revenue* by Source, Fiscal Years 2021 and 2022</v>
      </c>
      <c r="B245" s="172"/>
      <c r="C245" s="172"/>
      <c r="D245" s="172"/>
      <c r="E245" s="172"/>
      <c r="F245" s="172"/>
      <c r="G245" s="172"/>
      <c r="H245" s="172"/>
      <c r="I245" s="172"/>
      <c r="J245" s="171"/>
    </row>
    <row r="246" spans="1:11" ht="16" thickBot="1" x14ac:dyDescent="0.25">
      <c r="A246" s="173" t="s">
        <v>1</v>
      </c>
      <c r="B246" s="173"/>
      <c r="C246" s="173"/>
      <c r="D246" s="173"/>
      <c r="E246" s="173"/>
      <c r="F246" s="173"/>
      <c r="G246" s="173"/>
      <c r="H246" s="173"/>
      <c r="I246" s="173"/>
      <c r="J246" s="171"/>
    </row>
    <row r="247" spans="1:11" ht="17" thickBot="1" x14ac:dyDescent="0.25">
      <c r="A247" s="174" t="s">
        <v>42</v>
      </c>
      <c r="B247" s="176" t="str">
        <f>B4</f>
        <v>FY21 Revenues</v>
      </c>
      <c r="C247" s="177"/>
      <c r="D247" s="176" t="str">
        <f>D4</f>
        <v xml:space="preserve">FY22 Revenues </v>
      </c>
      <c r="E247" s="178"/>
      <c r="F247" s="178"/>
      <c r="G247" s="178"/>
      <c r="H247" s="178"/>
      <c r="I247" s="177"/>
      <c r="J247" s="171"/>
    </row>
    <row r="248" spans="1:11" ht="16" x14ac:dyDescent="0.2">
      <c r="A248" s="174"/>
      <c r="B248" s="179" t="s">
        <v>3</v>
      </c>
      <c r="C248" s="180"/>
      <c r="D248" s="181" t="s">
        <v>4</v>
      </c>
      <c r="E248" s="182"/>
      <c r="F248" s="181" t="s">
        <v>5</v>
      </c>
      <c r="G248" s="182"/>
      <c r="H248" s="181" t="s">
        <v>3</v>
      </c>
      <c r="I248" s="182"/>
      <c r="J248" s="171"/>
    </row>
    <row r="249" spans="1:11" ht="35" thickBot="1" x14ac:dyDescent="0.25">
      <c r="A249" s="175"/>
      <c r="B249" s="122" t="s">
        <v>6</v>
      </c>
      <c r="C249" s="123" t="s">
        <v>7</v>
      </c>
      <c r="D249" s="122" t="s">
        <v>6</v>
      </c>
      <c r="E249" s="124" t="s">
        <v>7</v>
      </c>
      <c r="F249" s="122" t="s">
        <v>6</v>
      </c>
      <c r="G249" s="124" t="s">
        <v>7</v>
      </c>
      <c r="H249" s="122" t="s">
        <v>6</v>
      </c>
      <c r="I249" s="124" t="s">
        <v>7</v>
      </c>
      <c r="J249" s="171"/>
    </row>
    <row r="250" spans="1:11" x14ac:dyDescent="0.2">
      <c r="A250" s="126" t="s">
        <v>8</v>
      </c>
      <c r="B250" s="120">
        <v>1188.4000000000001</v>
      </c>
      <c r="C250" s="127">
        <f>B250/$B$261</f>
        <v>0.40873602751504734</v>
      </c>
      <c r="D250" s="120">
        <v>1659.6</v>
      </c>
      <c r="E250" s="127">
        <f>D250/$D$261</f>
        <v>1</v>
      </c>
      <c r="F250" s="120">
        <v>0</v>
      </c>
      <c r="G250" s="127">
        <f>IFERROR(F250/$F$261,0)</f>
        <v>0</v>
      </c>
      <c r="H250" s="120">
        <f>D250+F250</f>
        <v>1659.6</v>
      </c>
      <c r="I250" s="147">
        <f>H250/$H$261</f>
        <v>1</v>
      </c>
      <c r="J250" s="171"/>
    </row>
    <row r="251" spans="1:11" x14ac:dyDescent="0.2">
      <c r="A251" s="128" t="s">
        <v>9</v>
      </c>
      <c r="B251" s="129">
        <v>0</v>
      </c>
      <c r="C251" s="130">
        <f t="shared" ref="C251:C261" si="60">B251/$B$261</f>
        <v>0</v>
      </c>
      <c r="D251" s="129">
        <f>'SIU System Office'!D10</f>
        <v>0</v>
      </c>
      <c r="E251" s="130">
        <f t="shared" ref="E251:E261" si="61">D251/$D$261</f>
        <v>0</v>
      </c>
      <c r="F251" s="129">
        <v>0</v>
      </c>
      <c r="G251" s="130">
        <f t="shared" ref="G251:G261" si="62">IFERROR(F251/$F$261,0)</f>
        <v>0</v>
      </c>
      <c r="H251" s="129">
        <f t="shared" ref="H251:H261" si="63">D251+F251</f>
        <v>0</v>
      </c>
      <c r="I251" s="131">
        <f t="shared" ref="I251:I261" si="64">H251/$H$261</f>
        <v>0</v>
      </c>
      <c r="J251" s="171"/>
    </row>
    <row r="252" spans="1:11" ht="16" thickBot="1" x14ac:dyDescent="0.25">
      <c r="A252" s="132" t="s">
        <v>10</v>
      </c>
      <c r="B252" s="133">
        <v>1719.1</v>
      </c>
      <c r="C252" s="134">
        <f t="shared" si="60"/>
        <v>0.59126397248495266</v>
      </c>
      <c r="D252" s="133">
        <f>SUM(D253:D260)</f>
        <v>0</v>
      </c>
      <c r="E252" s="134">
        <f t="shared" si="61"/>
        <v>0</v>
      </c>
      <c r="F252" s="133">
        <f>SUM(F253:F260)</f>
        <v>0</v>
      </c>
      <c r="G252" s="134">
        <f t="shared" si="62"/>
        <v>0</v>
      </c>
      <c r="H252" s="133">
        <f t="shared" si="63"/>
        <v>0</v>
      </c>
      <c r="I252" s="135">
        <f t="shared" si="64"/>
        <v>0</v>
      </c>
      <c r="J252" s="171"/>
    </row>
    <row r="253" spans="1:11" ht="16" thickTop="1" x14ac:dyDescent="0.2">
      <c r="A253" s="136" t="s">
        <v>11</v>
      </c>
      <c r="B253" s="137">
        <v>0</v>
      </c>
      <c r="C253" s="138">
        <f t="shared" si="60"/>
        <v>0</v>
      </c>
      <c r="D253" s="137">
        <f>'SIU System Office'!D16+'SIU System Office'!D19</f>
        <v>0</v>
      </c>
      <c r="E253" s="138">
        <f t="shared" si="61"/>
        <v>0</v>
      </c>
      <c r="F253" s="137">
        <f>'SIU System Office'!D15+'SIU System Office'!D18</f>
        <v>0</v>
      </c>
      <c r="G253" s="138">
        <f t="shared" si="62"/>
        <v>0</v>
      </c>
      <c r="H253" s="137">
        <f t="shared" si="63"/>
        <v>0</v>
      </c>
      <c r="I253" s="139">
        <f t="shared" si="64"/>
        <v>0</v>
      </c>
      <c r="J253" s="171"/>
    </row>
    <row r="254" spans="1:11" x14ac:dyDescent="0.2">
      <c r="A254" s="136" t="s">
        <v>12</v>
      </c>
      <c r="B254" s="137">
        <v>0</v>
      </c>
      <c r="C254" s="138">
        <f t="shared" si="60"/>
        <v>0</v>
      </c>
      <c r="D254" s="137">
        <f>'SIU System Office'!D22</f>
        <v>0</v>
      </c>
      <c r="E254" s="138">
        <f t="shared" si="61"/>
        <v>0</v>
      </c>
      <c r="F254" s="137">
        <f>'SIU System Office'!D21</f>
        <v>0</v>
      </c>
      <c r="G254" s="138">
        <f t="shared" si="62"/>
        <v>0</v>
      </c>
      <c r="H254" s="137">
        <f t="shared" si="63"/>
        <v>0</v>
      </c>
      <c r="I254" s="139">
        <f t="shared" si="64"/>
        <v>0</v>
      </c>
      <c r="J254" s="171"/>
    </row>
    <row r="255" spans="1:11" x14ac:dyDescent="0.2">
      <c r="A255" s="136" t="s">
        <v>13</v>
      </c>
      <c r="B255" s="137">
        <v>0</v>
      </c>
      <c r="C255" s="138">
        <f t="shared" si="60"/>
        <v>0</v>
      </c>
      <c r="D255" s="137">
        <f>'SIU System Office'!D25</f>
        <v>0</v>
      </c>
      <c r="E255" s="138">
        <f t="shared" si="61"/>
        <v>0</v>
      </c>
      <c r="F255" s="137">
        <f>'SIU System Office'!D24</f>
        <v>0</v>
      </c>
      <c r="G255" s="138">
        <f t="shared" si="62"/>
        <v>0</v>
      </c>
      <c r="H255" s="137">
        <f t="shared" si="63"/>
        <v>0</v>
      </c>
      <c r="I255" s="139">
        <f t="shared" si="64"/>
        <v>0</v>
      </c>
      <c r="J255" s="171"/>
      <c r="K255" s="170"/>
    </row>
    <row r="256" spans="1:11" x14ac:dyDescent="0.2">
      <c r="A256" s="136" t="s">
        <v>14</v>
      </c>
      <c r="B256" s="137">
        <v>0</v>
      </c>
      <c r="C256" s="138">
        <f t="shared" si="60"/>
        <v>0</v>
      </c>
      <c r="D256" s="137">
        <f>'SIU System Office'!D28</f>
        <v>0</v>
      </c>
      <c r="E256" s="138">
        <f t="shared" si="61"/>
        <v>0</v>
      </c>
      <c r="F256" s="137">
        <f>'SIU System Office'!D27</f>
        <v>0</v>
      </c>
      <c r="G256" s="138">
        <f t="shared" si="62"/>
        <v>0</v>
      </c>
      <c r="H256" s="137">
        <f t="shared" si="63"/>
        <v>0</v>
      </c>
      <c r="I256" s="139">
        <f t="shared" si="64"/>
        <v>0</v>
      </c>
      <c r="J256" s="171"/>
    </row>
    <row r="257" spans="1:11" x14ac:dyDescent="0.2">
      <c r="A257" s="136" t="s">
        <v>15</v>
      </c>
      <c r="B257" s="137">
        <v>0</v>
      </c>
      <c r="C257" s="138">
        <f t="shared" si="60"/>
        <v>0</v>
      </c>
      <c r="D257" s="137">
        <f>'SIU System Office'!D31</f>
        <v>0</v>
      </c>
      <c r="E257" s="138">
        <f t="shared" si="61"/>
        <v>0</v>
      </c>
      <c r="F257" s="137">
        <f>'SIU System Office'!D30</f>
        <v>0</v>
      </c>
      <c r="G257" s="138">
        <f t="shared" si="62"/>
        <v>0</v>
      </c>
      <c r="H257" s="137">
        <f t="shared" si="63"/>
        <v>0</v>
      </c>
      <c r="I257" s="139">
        <f t="shared" si="64"/>
        <v>0</v>
      </c>
      <c r="J257" s="171"/>
    </row>
    <row r="258" spans="1:11" x14ac:dyDescent="0.2">
      <c r="A258" s="136" t="s">
        <v>16</v>
      </c>
      <c r="B258" s="137">
        <v>0</v>
      </c>
      <c r="C258" s="138">
        <f t="shared" si="60"/>
        <v>0</v>
      </c>
      <c r="D258" s="137">
        <f>'SIU System Office'!D34</f>
        <v>0</v>
      </c>
      <c r="E258" s="138">
        <f t="shared" si="61"/>
        <v>0</v>
      </c>
      <c r="F258" s="137">
        <f>'SIU System Office'!D33</f>
        <v>0</v>
      </c>
      <c r="G258" s="138">
        <f t="shared" si="62"/>
        <v>0</v>
      </c>
      <c r="H258" s="137">
        <f t="shared" si="63"/>
        <v>0</v>
      </c>
      <c r="I258" s="139">
        <f t="shared" si="64"/>
        <v>0</v>
      </c>
      <c r="J258" s="171"/>
    </row>
    <row r="259" spans="1:11" x14ac:dyDescent="0.2">
      <c r="A259" s="136" t="s">
        <v>17</v>
      </c>
      <c r="B259" s="137">
        <v>0</v>
      </c>
      <c r="C259" s="138">
        <f t="shared" si="60"/>
        <v>0</v>
      </c>
      <c r="D259" s="137">
        <f>'SIU System Office'!D37</f>
        <v>0</v>
      </c>
      <c r="E259" s="138">
        <f t="shared" si="61"/>
        <v>0</v>
      </c>
      <c r="F259" s="137">
        <f>'SIU System Office'!D36</f>
        <v>0</v>
      </c>
      <c r="G259" s="138">
        <f t="shared" si="62"/>
        <v>0</v>
      </c>
      <c r="H259" s="137">
        <f t="shared" si="63"/>
        <v>0</v>
      </c>
      <c r="I259" s="139">
        <f t="shared" si="64"/>
        <v>0</v>
      </c>
      <c r="J259" s="171"/>
    </row>
    <row r="260" spans="1:11" ht="16" thickBot="1" x14ac:dyDescent="0.25">
      <c r="A260" s="136" t="s">
        <v>18</v>
      </c>
      <c r="B260" s="137">
        <v>1719.1</v>
      </c>
      <c r="C260" s="138">
        <f t="shared" si="60"/>
        <v>0.59126397248495266</v>
      </c>
      <c r="D260" s="137">
        <f>'SIU System Office'!D40</f>
        <v>0</v>
      </c>
      <c r="E260" s="138">
        <f t="shared" si="61"/>
        <v>0</v>
      </c>
      <c r="F260" s="137">
        <f>'SIU System Office'!D39</f>
        <v>0</v>
      </c>
      <c r="G260" s="138">
        <f t="shared" si="62"/>
        <v>0</v>
      </c>
      <c r="H260" s="137">
        <f t="shared" si="63"/>
        <v>0</v>
      </c>
      <c r="I260" s="139">
        <f t="shared" si="64"/>
        <v>0</v>
      </c>
      <c r="J260" s="171"/>
    </row>
    <row r="261" spans="1:11" ht="16" thickBot="1" x14ac:dyDescent="0.25">
      <c r="A261" s="141" t="s">
        <v>19</v>
      </c>
      <c r="B261" s="142">
        <f>SUM(B250:B252)</f>
        <v>2907.5</v>
      </c>
      <c r="C261" s="143">
        <f t="shared" si="60"/>
        <v>1</v>
      </c>
      <c r="D261" s="142">
        <f>SUM(D250:D252)</f>
        <v>1659.6</v>
      </c>
      <c r="E261" s="143">
        <f t="shared" si="61"/>
        <v>1</v>
      </c>
      <c r="F261" s="142">
        <f>SUM(F250:F252)</f>
        <v>0</v>
      </c>
      <c r="G261" s="143">
        <f t="shared" si="62"/>
        <v>0</v>
      </c>
      <c r="H261" s="142">
        <f t="shared" si="63"/>
        <v>1659.6</v>
      </c>
      <c r="I261" s="148">
        <f t="shared" si="64"/>
        <v>1</v>
      </c>
      <c r="J261" s="171"/>
    </row>
    <row r="262" spans="1:11" x14ac:dyDescent="0.2">
      <c r="A262" s="144" t="s">
        <v>7</v>
      </c>
      <c r="B262" s="145"/>
      <c r="C262" s="145"/>
      <c r="D262" s="145">
        <f>D261/$H$261</f>
        <v>1</v>
      </c>
      <c r="E262" s="145"/>
      <c r="F262" s="145">
        <f>F261/$H$261</f>
        <v>0</v>
      </c>
      <c r="G262" s="145"/>
      <c r="H262" s="145">
        <f>H261/$H$261</f>
        <v>1</v>
      </c>
      <c r="I262" s="145"/>
      <c r="J262" s="171"/>
    </row>
    <row r="263" spans="1:11" s="144" customFormat="1" ht="5" customHeight="1" x14ac:dyDescent="0.2">
      <c r="B263" s="146"/>
      <c r="C263" s="145"/>
      <c r="D263" s="145"/>
      <c r="E263" s="145"/>
      <c r="F263" s="145"/>
      <c r="G263" s="145"/>
      <c r="H263" s="145"/>
      <c r="I263" s="145"/>
      <c r="J263" s="171"/>
    </row>
    <row r="264" spans="1:11" x14ac:dyDescent="0.2">
      <c r="A264" s="121" t="s">
        <v>20</v>
      </c>
      <c r="J264" s="171"/>
    </row>
    <row r="265" spans="1:11" x14ac:dyDescent="0.2">
      <c r="J265" s="171"/>
    </row>
    <row r="266" spans="1:11" x14ac:dyDescent="0.2">
      <c r="A266" s="172" t="s">
        <v>43</v>
      </c>
      <c r="B266" s="172"/>
      <c r="C266" s="172"/>
      <c r="D266" s="172"/>
      <c r="E266" s="172"/>
      <c r="F266" s="172"/>
      <c r="G266" s="172"/>
      <c r="H266" s="172"/>
      <c r="I266" s="172"/>
      <c r="J266" s="171"/>
    </row>
    <row r="267" spans="1:11" x14ac:dyDescent="0.2">
      <c r="A267" s="172" t="str">
        <f>A2</f>
        <v>Total Revenue* by Source, Fiscal Years 2021 and 2022</v>
      </c>
      <c r="B267" s="172"/>
      <c r="C267" s="172"/>
      <c r="D267" s="172"/>
      <c r="E267" s="172"/>
      <c r="F267" s="172"/>
      <c r="G267" s="172"/>
      <c r="H267" s="172"/>
      <c r="I267" s="172"/>
      <c r="J267" s="171"/>
    </row>
    <row r="268" spans="1:11" ht="16" thickBot="1" x14ac:dyDescent="0.25">
      <c r="A268" s="173" t="s">
        <v>1</v>
      </c>
      <c r="B268" s="173"/>
      <c r="C268" s="173"/>
      <c r="D268" s="173"/>
      <c r="E268" s="173"/>
      <c r="F268" s="173"/>
      <c r="G268" s="173"/>
      <c r="H268" s="173"/>
      <c r="I268" s="173"/>
      <c r="J268" s="171"/>
    </row>
    <row r="269" spans="1:11" ht="17" thickBot="1" x14ac:dyDescent="0.25">
      <c r="A269" s="174" t="s">
        <v>44</v>
      </c>
      <c r="B269" s="176" t="str">
        <f>B4</f>
        <v>FY21 Revenues</v>
      </c>
      <c r="C269" s="177"/>
      <c r="D269" s="176" t="str">
        <f>D4</f>
        <v xml:space="preserve">FY22 Revenues </v>
      </c>
      <c r="E269" s="178"/>
      <c r="F269" s="178"/>
      <c r="G269" s="178"/>
      <c r="H269" s="178"/>
      <c r="I269" s="177"/>
      <c r="J269" s="171"/>
    </row>
    <row r="270" spans="1:11" ht="16" x14ac:dyDescent="0.2">
      <c r="A270" s="174"/>
      <c r="B270" s="179" t="s">
        <v>3</v>
      </c>
      <c r="C270" s="180"/>
      <c r="D270" s="181" t="s">
        <v>4</v>
      </c>
      <c r="E270" s="182"/>
      <c r="F270" s="181" t="s">
        <v>5</v>
      </c>
      <c r="G270" s="182"/>
      <c r="H270" s="181" t="s">
        <v>3</v>
      </c>
      <c r="I270" s="182"/>
      <c r="J270" s="171"/>
    </row>
    <row r="271" spans="1:11" ht="35" thickBot="1" x14ac:dyDescent="0.25">
      <c r="A271" s="175"/>
      <c r="B271" s="122" t="s">
        <v>6</v>
      </c>
      <c r="C271" s="123" t="s">
        <v>7</v>
      </c>
      <c r="D271" s="122" t="s">
        <v>6</v>
      </c>
      <c r="E271" s="124" t="s">
        <v>7</v>
      </c>
      <c r="F271" s="122" t="s">
        <v>6</v>
      </c>
      <c r="G271" s="124" t="s">
        <v>7</v>
      </c>
      <c r="H271" s="122" t="s">
        <v>6</v>
      </c>
      <c r="I271" s="124" t="s">
        <v>7</v>
      </c>
      <c r="J271" s="171"/>
    </row>
    <row r="272" spans="1:11" x14ac:dyDescent="0.2">
      <c r="A272" s="126" t="s">
        <v>8</v>
      </c>
      <c r="B272" s="120">
        <v>628642.9</v>
      </c>
      <c r="C272" s="127">
        <f>B272/$B$283</f>
        <v>0.11679733331149715</v>
      </c>
      <c r="D272" s="120">
        <v>666005.10000000009</v>
      </c>
      <c r="E272" s="127">
        <f>D272/$D$283</f>
        <v>0.30256628464493052</v>
      </c>
      <c r="F272" s="120">
        <v>0</v>
      </c>
      <c r="G272" s="127">
        <f>F272/$F$283</f>
        <v>0</v>
      </c>
      <c r="H272" s="120">
        <f>D272+F272</f>
        <v>666005.10000000009</v>
      </c>
      <c r="I272" s="147">
        <f>H272/$H$283</f>
        <v>0.11119892042027106</v>
      </c>
      <c r="J272" s="171"/>
      <c r="K272" s="152"/>
    </row>
    <row r="273" spans="1:11" x14ac:dyDescent="0.2">
      <c r="A273" s="128" t="s">
        <v>9</v>
      </c>
      <c r="B273" s="129">
        <v>1368077.0506086454</v>
      </c>
      <c r="C273" s="130">
        <f t="shared" ref="C273:C283" si="65">B273/$B$283</f>
        <v>0.25417888482594475</v>
      </c>
      <c r="D273" s="129">
        <f>'UI System Total'!D10</f>
        <v>1487051.4952200002</v>
      </c>
      <c r="E273" s="130">
        <f t="shared" ref="E273:E283" si="66">D273/$D$283</f>
        <v>0.67556786875116126</v>
      </c>
      <c r="F273" s="129">
        <v>0</v>
      </c>
      <c r="G273" s="130">
        <f t="shared" ref="G273:G283" si="67">F273/$F$283</f>
        <v>0</v>
      </c>
      <c r="H273" s="129">
        <f t="shared" ref="H273:H283" si="68">D273+F273</f>
        <v>1487051.4952200002</v>
      </c>
      <c r="I273" s="131">
        <f t="shared" ref="I273:I283" si="69">H273/$H$283</f>
        <v>0.24828416610895901</v>
      </c>
      <c r="J273" s="171"/>
    </row>
    <row r="274" spans="1:11" ht="16" thickBot="1" x14ac:dyDescent="0.25">
      <c r="A274" s="132" t="s">
        <v>10</v>
      </c>
      <c r="B274" s="133">
        <v>3385619.5444500009</v>
      </c>
      <c r="C274" s="134">
        <f t="shared" si="65"/>
        <v>0.62902378186255803</v>
      </c>
      <c r="D274" s="133">
        <f>SUM(D275:D282)</f>
        <v>48130.826509999999</v>
      </c>
      <c r="E274" s="134">
        <f t="shared" si="66"/>
        <v>2.1865846603908029E-2</v>
      </c>
      <c r="F274" s="133">
        <f>SUM(F275:F282)</f>
        <v>3788125.2216200009</v>
      </c>
      <c r="G274" s="134">
        <f t="shared" si="67"/>
        <v>1</v>
      </c>
      <c r="H274" s="133">
        <f t="shared" si="68"/>
        <v>3836256.0481300009</v>
      </c>
      <c r="I274" s="135">
        <f t="shared" si="69"/>
        <v>0.64051691347076989</v>
      </c>
      <c r="J274" s="171"/>
    </row>
    <row r="275" spans="1:11" ht="16" thickTop="1" x14ac:dyDescent="0.2">
      <c r="A275" s="136" t="s">
        <v>11</v>
      </c>
      <c r="B275" s="137">
        <v>863122.24823000003</v>
      </c>
      <c r="C275" s="138">
        <f t="shared" si="65"/>
        <v>0.16036191121396279</v>
      </c>
      <c r="D275" s="137">
        <f>'UI System Total'!D16+'UI System Total'!D19</f>
        <v>0</v>
      </c>
      <c r="E275" s="138">
        <f t="shared" si="66"/>
        <v>0</v>
      </c>
      <c r="F275" s="137">
        <f>'UI System Total'!D15+'UI System Total'!D18</f>
        <v>916368.51647000003</v>
      </c>
      <c r="G275" s="138">
        <f t="shared" si="67"/>
        <v>0.24190555033397571</v>
      </c>
      <c r="H275" s="137">
        <f t="shared" si="68"/>
        <v>916368.51647000003</v>
      </c>
      <c r="I275" s="139">
        <f t="shared" si="69"/>
        <v>0.15300061476794902</v>
      </c>
      <c r="J275" s="171"/>
    </row>
    <row r="276" spans="1:11" x14ac:dyDescent="0.2">
      <c r="A276" s="136" t="s">
        <v>12</v>
      </c>
      <c r="B276" s="137">
        <v>397724.13583000004</v>
      </c>
      <c r="C276" s="138">
        <f t="shared" si="65"/>
        <v>7.3894286340565815E-2</v>
      </c>
      <c r="D276" s="137">
        <f>'UI System Total'!D22</f>
        <v>633.52876000000003</v>
      </c>
      <c r="E276" s="138">
        <f t="shared" si="66"/>
        <v>2.8781227520466415E-4</v>
      </c>
      <c r="F276" s="137">
        <f>'UI System Total'!D21</f>
        <v>397071.35788999998</v>
      </c>
      <c r="G276" s="138">
        <f t="shared" si="67"/>
        <v>0.10482001904894565</v>
      </c>
      <c r="H276" s="137">
        <f t="shared" si="68"/>
        <v>397704.88665</v>
      </c>
      <c r="I276" s="139">
        <f t="shared" si="69"/>
        <v>6.6402425508973226E-2</v>
      </c>
      <c r="J276" s="171"/>
    </row>
    <row r="277" spans="1:11" x14ac:dyDescent="0.2">
      <c r="A277" s="136" t="s">
        <v>13</v>
      </c>
      <c r="B277" s="137">
        <v>79234.406090000004</v>
      </c>
      <c r="C277" s="138">
        <f t="shared" si="65"/>
        <v>1.4721183262918026E-2</v>
      </c>
      <c r="D277" s="137">
        <f>'UI System Total'!D25</f>
        <v>47497.297749999998</v>
      </c>
      <c r="E277" s="138">
        <f t="shared" si="66"/>
        <v>2.1578034328703363E-2</v>
      </c>
      <c r="F277" s="137">
        <f>'UI System Total'!D24</f>
        <v>19290.439589999998</v>
      </c>
      <c r="G277" s="138">
        <f t="shared" si="67"/>
        <v>5.0923447514098791E-3</v>
      </c>
      <c r="H277" s="137">
        <f t="shared" si="68"/>
        <v>66787.737339999992</v>
      </c>
      <c r="I277" s="139">
        <f t="shared" si="69"/>
        <v>1.1151152280246239E-2</v>
      </c>
      <c r="J277" s="171"/>
      <c r="K277" s="170"/>
    </row>
    <row r="278" spans="1:11" x14ac:dyDescent="0.2">
      <c r="A278" s="136" t="s">
        <v>14</v>
      </c>
      <c r="B278" s="137">
        <v>413506.12488000002</v>
      </c>
      <c r="C278" s="138">
        <f t="shared" si="65"/>
        <v>7.6826466494658463E-2</v>
      </c>
      <c r="D278" s="137">
        <f>'UI System Total'!D28</f>
        <v>0</v>
      </c>
      <c r="E278" s="138">
        <f t="shared" si="66"/>
        <v>0</v>
      </c>
      <c r="F278" s="137">
        <f>'UI System Total'!D27</f>
        <v>538445.60133000009</v>
      </c>
      <c r="G278" s="138">
        <f t="shared" si="67"/>
        <v>0.14214039130938036</v>
      </c>
      <c r="H278" s="137">
        <f t="shared" si="68"/>
        <v>538445.60133000009</v>
      </c>
      <c r="I278" s="139">
        <f t="shared" si="69"/>
        <v>8.990106768392564E-2</v>
      </c>
      <c r="J278" s="152">
        <f>H278-B278</f>
        <v>124939.47645000007</v>
      </c>
    </row>
    <row r="279" spans="1:11" x14ac:dyDescent="0.2">
      <c r="A279" s="136" t="s">
        <v>15</v>
      </c>
      <c r="B279" s="137">
        <v>367893.44614000001</v>
      </c>
      <c r="C279" s="138">
        <f t="shared" si="65"/>
        <v>6.835195856332571E-2</v>
      </c>
      <c r="D279" s="137">
        <f>'UI System Total'!D31</f>
        <v>0</v>
      </c>
      <c r="E279" s="138">
        <f t="shared" si="66"/>
        <v>0</v>
      </c>
      <c r="F279" s="137">
        <f>'UI System Total'!D30</f>
        <v>584315.17009000003</v>
      </c>
      <c r="G279" s="138">
        <f t="shared" si="67"/>
        <v>0.15424916968296951</v>
      </c>
      <c r="H279" s="137">
        <f>D279+F279</f>
        <v>584315.17009000003</v>
      </c>
      <c r="I279" s="139">
        <f t="shared" si="69"/>
        <v>9.7559637455021067E-2</v>
      </c>
      <c r="J279" s="152">
        <f>H279-B279</f>
        <v>216421.72395000001</v>
      </c>
    </row>
    <row r="280" spans="1:11" x14ac:dyDescent="0.2">
      <c r="A280" s="136" t="s">
        <v>16</v>
      </c>
      <c r="B280" s="137">
        <v>1264139.1832800002</v>
      </c>
      <c r="C280" s="138">
        <f t="shared" si="65"/>
        <v>0.23486797598712714</v>
      </c>
      <c r="D280" s="137">
        <f>'UI System Total'!D34</f>
        <v>0</v>
      </c>
      <c r="E280" s="138">
        <f t="shared" si="66"/>
        <v>0</v>
      </c>
      <c r="F280" s="137">
        <f>'UI System Total'!D33</f>
        <v>1332634.1362500002</v>
      </c>
      <c r="G280" s="138">
        <f t="shared" si="67"/>
        <v>0.35179252487331875</v>
      </c>
      <c r="H280" s="137">
        <f t="shared" si="68"/>
        <v>1332634.1362500002</v>
      </c>
      <c r="I280" s="139">
        <f t="shared" si="69"/>
        <v>0.22250201577465459</v>
      </c>
      <c r="J280" s="171"/>
    </row>
    <row r="281" spans="1:11" x14ac:dyDescent="0.2">
      <c r="A281" s="136" t="s">
        <v>17</v>
      </c>
      <c r="B281" s="137">
        <v>0</v>
      </c>
      <c r="C281" s="138">
        <f t="shared" si="65"/>
        <v>0</v>
      </c>
      <c r="D281" s="137">
        <f>'UI System Total'!D37</f>
        <v>0</v>
      </c>
      <c r="E281" s="138">
        <f t="shared" si="66"/>
        <v>0</v>
      </c>
      <c r="F281" s="137">
        <f>'UI System Total'!D36</f>
        <v>0</v>
      </c>
      <c r="G281" s="138">
        <f t="shared" si="67"/>
        <v>0</v>
      </c>
      <c r="H281" s="137">
        <f t="shared" si="68"/>
        <v>0</v>
      </c>
      <c r="I281" s="139">
        <f t="shared" si="69"/>
        <v>0</v>
      </c>
      <c r="J281" s="171"/>
    </row>
    <row r="282" spans="1:11" ht="16" thickBot="1" x14ac:dyDescent="0.25">
      <c r="A282" s="136" t="s">
        <v>18</v>
      </c>
      <c r="B282" s="137">
        <v>0</v>
      </c>
      <c r="C282" s="138">
        <f t="shared" si="65"/>
        <v>0</v>
      </c>
      <c r="D282" s="137">
        <f>'UI System Total'!D40</f>
        <v>0</v>
      </c>
      <c r="E282" s="138">
        <f t="shared" si="66"/>
        <v>0</v>
      </c>
      <c r="F282" s="137">
        <f>'UI System Total'!D39</f>
        <v>0</v>
      </c>
      <c r="G282" s="138">
        <f t="shared" si="67"/>
        <v>0</v>
      </c>
      <c r="H282" s="137">
        <f t="shared" si="68"/>
        <v>0</v>
      </c>
      <c r="I282" s="139">
        <f t="shared" si="69"/>
        <v>0</v>
      </c>
      <c r="J282" s="171"/>
    </row>
    <row r="283" spans="1:11" ht="16" thickBot="1" x14ac:dyDescent="0.25">
      <c r="A283" s="141" t="s">
        <v>19</v>
      </c>
      <c r="B283" s="142">
        <f>SUM(B272:B274)</f>
        <v>5382339.4950586464</v>
      </c>
      <c r="C283" s="143">
        <f t="shared" si="65"/>
        <v>1</v>
      </c>
      <c r="D283" s="142">
        <f>SUM(D272:D274)</f>
        <v>2201187.4217300005</v>
      </c>
      <c r="E283" s="143">
        <f t="shared" si="66"/>
        <v>1</v>
      </c>
      <c r="F283" s="142">
        <f>SUM(F272:F274)</f>
        <v>3788125.2216200009</v>
      </c>
      <c r="G283" s="143">
        <f t="shared" si="67"/>
        <v>1</v>
      </c>
      <c r="H283" s="142">
        <f t="shared" si="68"/>
        <v>5989312.6433500014</v>
      </c>
      <c r="I283" s="148">
        <f t="shared" si="69"/>
        <v>1</v>
      </c>
      <c r="J283" s="171"/>
    </row>
    <row r="284" spans="1:11" x14ac:dyDescent="0.2">
      <c r="A284" s="144" t="s">
        <v>7</v>
      </c>
      <c r="B284" s="145"/>
      <c r="C284" s="145"/>
      <c r="D284" s="145">
        <f>D283/$H$283</f>
        <v>0.36751920509175667</v>
      </c>
      <c r="E284" s="145"/>
      <c r="F284" s="145">
        <f>F283/$H$283</f>
        <v>0.63248079490824327</v>
      </c>
      <c r="G284" s="145"/>
      <c r="H284" s="145">
        <f>H283/$H$283</f>
        <v>1</v>
      </c>
      <c r="I284" s="145"/>
      <c r="J284" s="171"/>
    </row>
    <row r="285" spans="1:11" s="144" customFormat="1" ht="5" customHeight="1" x14ac:dyDescent="0.2">
      <c r="B285" s="146"/>
      <c r="C285" s="145"/>
      <c r="D285" s="145"/>
      <c r="E285" s="145"/>
      <c r="F285" s="145"/>
      <c r="G285" s="145"/>
      <c r="H285" s="145"/>
      <c r="I285" s="145"/>
      <c r="J285" s="171"/>
    </row>
    <row r="286" spans="1:11" x14ac:dyDescent="0.2">
      <c r="A286" s="121" t="s">
        <v>20</v>
      </c>
      <c r="J286" s="171"/>
    </row>
    <row r="287" spans="1:11" x14ac:dyDescent="0.2">
      <c r="A287" s="121" t="s">
        <v>45</v>
      </c>
      <c r="D287" s="152"/>
      <c r="J287" s="171"/>
    </row>
    <row r="288" spans="1:11" x14ac:dyDescent="0.2">
      <c r="J288" s="171"/>
    </row>
    <row r="289" spans="1:10" x14ac:dyDescent="0.2">
      <c r="A289" s="172" t="s">
        <v>46</v>
      </c>
      <c r="B289" s="172"/>
      <c r="C289" s="172"/>
      <c r="D289" s="172"/>
      <c r="E289" s="172"/>
      <c r="F289" s="172"/>
      <c r="G289" s="172"/>
      <c r="H289" s="172"/>
      <c r="I289" s="172"/>
      <c r="J289" s="171"/>
    </row>
    <row r="290" spans="1:10" x14ac:dyDescent="0.2">
      <c r="A290" s="172" t="str">
        <f>A2</f>
        <v>Total Revenue* by Source, Fiscal Years 2021 and 2022</v>
      </c>
      <c r="B290" s="172"/>
      <c r="C290" s="172"/>
      <c r="D290" s="172"/>
      <c r="E290" s="172"/>
      <c r="F290" s="172"/>
      <c r="G290" s="172"/>
      <c r="H290" s="172"/>
      <c r="I290" s="172"/>
      <c r="J290" s="171"/>
    </row>
    <row r="291" spans="1:10" ht="16" thickBot="1" x14ac:dyDescent="0.25">
      <c r="A291" s="173" t="s">
        <v>1</v>
      </c>
      <c r="B291" s="173"/>
      <c r="C291" s="173"/>
      <c r="D291" s="173"/>
      <c r="E291" s="173"/>
      <c r="F291" s="173"/>
      <c r="G291" s="173"/>
      <c r="H291" s="173"/>
      <c r="I291" s="173"/>
      <c r="J291" s="171"/>
    </row>
    <row r="292" spans="1:10" ht="17" thickBot="1" x14ac:dyDescent="0.25">
      <c r="A292" s="174" t="s">
        <v>47</v>
      </c>
      <c r="B292" s="176" t="str">
        <f>B4</f>
        <v>FY21 Revenues</v>
      </c>
      <c r="C292" s="177"/>
      <c r="D292" s="176" t="str">
        <f>D4</f>
        <v xml:space="preserve">FY22 Revenues </v>
      </c>
      <c r="E292" s="178"/>
      <c r="F292" s="178"/>
      <c r="G292" s="178"/>
      <c r="H292" s="178"/>
      <c r="I292" s="177"/>
      <c r="J292" s="171"/>
    </row>
    <row r="293" spans="1:10" ht="16" x14ac:dyDescent="0.2">
      <c r="A293" s="174"/>
      <c r="B293" s="179" t="s">
        <v>3</v>
      </c>
      <c r="C293" s="180"/>
      <c r="D293" s="181" t="s">
        <v>4</v>
      </c>
      <c r="E293" s="182"/>
      <c r="F293" s="181" t="s">
        <v>5</v>
      </c>
      <c r="G293" s="182"/>
      <c r="H293" s="181" t="s">
        <v>3</v>
      </c>
      <c r="I293" s="182"/>
      <c r="J293" s="171"/>
    </row>
    <row r="294" spans="1:10" ht="35" thickBot="1" x14ac:dyDescent="0.25">
      <c r="A294" s="175"/>
      <c r="B294" s="122" t="s">
        <v>6</v>
      </c>
      <c r="C294" s="123" t="s">
        <v>7</v>
      </c>
      <c r="D294" s="122" t="s">
        <v>6</v>
      </c>
      <c r="E294" s="124" t="s">
        <v>7</v>
      </c>
      <c r="F294" s="122" t="s">
        <v>6</v>
      </c>
      <c r="G294" s="124" t="s">
        <v>7</v>
      </c>
      <c r="H294" s="122" t="s">
        <v>6</v>
      </c>
      <c r="I294" s="124" t="s">
        <v>7</v>
      </c>
      <c r="J294" s="171"/>
    </row>
    <row r="295" spans="1:10" x14ac:dyDescent="0.2">
      <c r="A295" s="126" t="s">
        <v>8</v>
      </c>
      <c r="B295" s="120">
        <v>251054.92499999999</v>
      </c>
      <c r="C295" s="127">
        <f>B295/$B$298</f>
        <v>0.33665126048263683</v>
      </c>
      <c r="D295" s="120">
        <v>260232.69999999998</v>
      </c>
      <c r="E295" s="127">
        <f>D295/$D$298</f>
        <v>0.33772989698985745</v>
      </c>
      <c r="F295" s="120">
        <v>0</v>
      </c>
      <c r="G295" s="127">
        <f>IFERROR(F295/$F$298,0)</f>
        <v>0</v>
      </c>
      <c r="H295" s="120">
        <f>D295+F295</f>
        <v>260232.69999999998</v>
      </c>
      <c r="I295" s="147">
        <f>H295/$H$298</f>
        <v>0.33772989698985745</v>
      </c>
      <c r="J295" s="171"/>
    </row>
    <row r="296" spans="1:10" x14ac:dyDescent="0.2">
      <c r="A296" s="128" t="s">
        <v>9</v>
      </c>
      <c r="B296" s="129">
        <v>494686.89886864531</v>
      </c>
      <c r="C296" s="130">
        <f>B296/$B$298</f>
        <v>0.66334873951736306</v>
      </c>
      <c r="D296" s="129">
        <f>UIC!D10</f>
        <v>510302.28171000001</v>
      </c>
      <c r="E296" s="130">
        <f t="shared" ref="E296:E298" si="70">D296/$D$298</f>
        <v>0.66227010301014255</v>
      </c>
      <c r="F296" s="129">
        <v>0</v>
      </c>
      <c r="G296" s="130">
        <f t="shared" ref="G296:G298" si="71">IFERROR(F296/$F$298,0)</f>
        <v>0</v>
      </c>
      <c r="H296" s="129">
        <f t="shared" ref="H296" si="72">D296+F296</f>
        <v>510302.28171000001</v>
      </c>
      <c r="I296" s="131">
        <f>H296/$H$298</f>
        <v>0.66227010301014255</v>
      </c>
      <c r="J296" s="171"/>
    </row>
    <row r="297" spans="1:10" ht="16" thickBot="1" x14ac:dyDescent="0.25">
      <c r="A297" s="132" t="s">
        <v>48</v>
      </c>
      <c r="B297" s="133"/>
      <c r="C297" s="134"/>
      <c r="D297" s="133"/>
      <c r="E297" s="134"/>
      <c r="F297" s="133"/>
      <c r="G297" s="134"/>
      <c r="H297" s="133"/>
      <c r="I297" s="135"/>
      <c r="J297" s="171"/>
    </row>
    <row r="298" spans="1:10" ht="17" thickTop="1" thickBot="1" x14ac:dyDescent="0.25">
      <c r="A298" s="141" t="s">
        <v>19</v>
      </c>
      <c r="B298" s="142">
        <f>SUM(B295:B297)</f>
        <v>745741.82386864536</v>
      </c>
      <c r="C298" s="143">
        <f t="shared" ref="C298" si="73">B298/$B$298</f>
        <v>1</v>
      </c>
      <c r="D298" s="142">
        <f>SUM(D295:D297)</f>
        <v>770534.98170999996</v>
      </c>
      <c r="E298" s="143">
        <f t="shared" si="70"/>
        <v>1</v>
      </c>
      <c r="F298" s="142">
        <f>SUM(F295:F297)</f>
        <v>0</v>
      </c>
      <c r="G298" s="143">
        <f t="shared" si="71"/>
        <v>0</v>
      </c>
      <c r="H298" s="142">
        <f>D298+F298</f>
        <v>770534.98170999996</v>
      </c>
      <c r="I298" s="148">
        <f t="shared" ref="I298" si="74">H298/$H$298</f>
        <v>1</v>
      </c>
      <c r="J298" s="171"/>
    </row>
    <row r="299" spans="1:10" x14ac:dyDescent="0.2">
      <c r="A299" s="144" t="s">
        <v>7</v>
      </c>
      <c r="B299" s="145"/>
      <c r="C299" s="145"/>
      <c r="D299" s="145">
        <f>D298/$H$298</f>
        <v>1</v>
      </c>
      <c r="E299" s="145"/>
      <c r="F299" s="145">
        <f>F298/$H$298</f>
        <v>0</v>
      </c>
      <c r="G299" s="145"/>
      <c r="H299" s="145">
        <f>H298/$H$298</f>
        <v>1</v>
      </c>
      <c r="I299" s="145"/>
      <c r="J299" s="171"/>
    </row>
    <row r="300" spans="1:10" s="144" customFormat="1" ht="5" customHeight="1" x14ac:dyDescent="0.2">
      <c r="B300" s="146"/>
      <c r="C300" s="145"/>
      <c r="D300" s="145"/>
      <c r="E300" s="145"/>
      <c r="F300" s="145"/>
      <c r="G300" s="145"/>
      <c r="H300" s="145"/>
      <c r="I300" s="145"/>
      <c r="J300" s="171"/>
    </row>
    <row r="301" spans="1:10" x14ac:dyDescent="0.2">
      <c r="A301" s="121" t="s">
        <v>20</v>
      </c>
      <c r="J301" s="171"/>
    </row>
    <row r="302" spans="1:10" x14ac:dyDescent="0.2">
      <c r="A302" s="121" t="s">
        <v>49</v>
      </c>
      <c r="J302" s="171"/>
    </row>
    <row r="303" spans="1:10" x14ac:dyDescent="0.2">
      <c r="J303" s="171"/>
    </row>
    <row r="304" spans="1:10" x14ac:dyDescent="0.2">
      <c r="A304" s="172" t="s">
        <v>50</v>
      </c>
      <c r="B304" s="172"/>
      <c r="C304" s="172"/>
      <c r="D304" s="172"/>
      <c r="E304" s="172"/>
      <c r="F304" s="172"/>
      <c r="G304" s="172"/>
      <c r="H304" s="172"/>
      <c r="I304" s="172"/>
      <c r="J304" s="171"/>
    </row>
    <row r="305" spans="1:10" x14ac:dyDescent="0.2">
      <c r="A305" s="172" t="str">
        <f>A2</f>
        <v>Total Revenue* by Source, Fiscal Years 2021 and 2022</v>
      </c>
      <c r="B305" s="172"/>
      <c r="C305" s="172"/>
      <c r="D305" s="172"/>
      <c r="E305" s="172"/>
      <c r="F305" s="172"/>
      <c r="G305" s="172"/>
      <c r="H305" s="172"/>
      <c r="I305" s="172"/>
      <c r="J305" s="171"/>
    </row>
    <row r="306" spans="1:10" ht="16" thickBot="1" x14ac:dyDescent="0.25">
      <c r="A306" s="173" t="s">
        <v>1</v>
      </c>
      <c r="B306" s="173"/>
      <c r="C306" s="173"/>
      <c r="D306" s="173"/>
      <c r="E306" s="173"/>
      <c r="F306" s="173"/>
      <c r="G306" s="173"/>
      <c r="H306" s="173"/>
      <c r="I306" s="173"/>
      <c r="J306" s="171"/>
    </row>
    <row r="307" spans="1:10" ht="17" thickBot="1" x14ac:dyDescent="0.25">
      <c r="A307" s="174" t="s">
        <v>51</v>
      </c>
      <c r="B307" s="176" t="str">
        <f>B4</f>
        <v>FY21 Revenues</v>
      </c>
      <c r="C307" s="177"/>
      <c r="D307" s="176" t="str">
        <f>D4</f>
        <v xml:space="preserve">FY22 Revenues </v>
      </c>
      <c r="E307" s="178"/>
      <c r="F307" s="178"/>
      <c r="G307" s="178"/>
      <c r="H307" s="178"/>
      <c r="I307" s="177"/>
      <c r="J307" s="171"/>
    </row>
    <row r="308" spans="1:10" ht="16" x14ac:dyDescent="0.2">
      <c r="A308" s="174"/>
      <c r="B308" s="179" t="s">
        <v>3</v>
      </c>
      <c r="C308" s="180"/>
      <c r="D308" s="181" t="s">
        <v>4</v>
      </c>
      <c r="E308" s="182"/>
      <c r="F308" s="181" t="s">
        <v>5</v>
      </c>
      <c r="G308" s="182"/>
      <c r="H308" s="181" t="s">
        <v>3</v>
      </c>
      <c r="I308" s="182"/>
      <c r="J308" s="171"/>
    </row>
    <row r="309" spans="1:10" ht="35" thickBot="1" x14ac:dyDescent="0.25">
      <c r="A309" s="175"/>
      <c r="B309" s="122" t="s">
        <v>6</v>
      </c>
      <c r="C309" s="123" t="s">
        <v>7</v>
      </c>
      <c r="D309" s="122" t="s">
        <v>6</v>
      </c>
      <c r="E309" s="124" t="s">
        <v>7</v>
      </c>
      <c r="F309" s="122" t="s">
        <v>6</v>
      </c>
      <c r="G309" s="124" t="s">
        <v>7</v>
      </c>
      <c r="H309" s="122" t="s">
        <v>6</v>
      </c>
      <c r="I309" s="124" t="s">
        <v>7</v>
      </c>
      <c r="J309" s="171"/>
    </row>
    <row r="310" spans="1:10" x14ac:dyDescent="0.2">
      <c r="A310" s="126" t="s">
        <v>8</v>
      </c>
      <c r="B310" s="120">
        <v>19987.599999999999</v>
      </c>
      <c r="C310" s="127">
        <f>B310/$B$313</f>
        <v>0.38569496143552101</v>
      </c>
      <c r="D310" s="120">
        <v>19903.800000000003</v>
      </c>
      <c r="E310" s="127">
        <f>D310/$D$313</f>
        <v>0.37976089171439803</v>
      </c>
      <c r="F310" s="120">
        <v>0</v>
      </c>
      <c r="G310" s="127">
        <f>IFERROR(F310/$F$313,0)</f>
        <v>0</v>
      </c>
      <c r="H310" s="120">
        <f>D310+F310</f>
        <v>19903.800000000003</v>
      </c>
      <c r="I310" s="147">
        <f>H310/$H$313</f>
        <v>0.37976089171439803</v>
      </c>
      <c r="J310" s="171"/>
    </row>
    <row r="311" spans="1:10" x14ac:dyDescent="0.2">
      <c r="A311" s="128" t="s">
        <v>9</v>
      </c>
      <c r="B311" s="129">
        <v>31834.699999999997</v>
      </c>
      <c r="C311" s="130">
        <f t="shared" ref="C311:C313" si="75">B311/$B$313</f>
        <v>0.61430503856447904</v>
      </c>
      <c r="D311" s="129">
        <f>UIS!D9</f>
        <v>32507.599999999999</v>
      </c>
      <c r="E311" s="130">
        <f t="shared" ref="E311:E313" si="76">D311/$D$313</f>
        <v>0.62023910828560191</v>
      </c>
      <c r="F311" s="129">
        <v>0</v>
      </c>
      <c r="G311" s="130">
        <f>IFERROR(F311/$F$313,0)</f>
        <v>0</v>
      </c>
      <c r="H311" s="129">
        <f t="shared" ref="H311" si="77">D311+F311</f>
        <v>32507.599999999999</v>
      </c>
      <c r="I311" s="131">
        <f t="shared" ref="I311:I313" si="78">H311/$H$313</f>
        <v>0.62023910828560191</v>
      </c>
      <c r="J311" s="171"/>
    </row>
    <row r="312" spans="1:10" ht="16" thickBot="1" x14ac:dyDescent="0.25">
      <c r="A312" s="132" t="s">
        <v>48</v>
      </c>
      <c r="B312" s="133"/>
      <c r="C312" s="134"/>
      <c r="D312" s="133"/>
      <c r="E312" s="134"/>
      <c r="F312" s="133"/>
      <c r="G312" s="134"/>
      <c r="H312" s="133"/>
      <c r="I312" s="135"/>
      <c r="J312" s="171"/>
    </row>
    <row r="313" spans="1:10" ht="17" thickTop="1" thickBot="1" x14ac:dyDescent="0.25">
      <c r="A313" s="141" t="s">
        <v>19</v>
      </c>
      <c r="B313" s="142">
        <f>SUM(B310:B312)</f>
        <v>51822.299999999996</v>
      </c>
      <c r="C313" s="143">
        <f t="shared" si="75"/>
        <v>1</v>
      </c>
      <c r="D313" s="142">
        <f>SUM(D310:D312)</f>
        <v>52411.4</v>
      </c>
      <c r="E313" s="143">
        <f t="shared" si="76"/>
        <v>1</v>
      </c>
      <c r="F313" s="142">
        <f>SUM(F310:F312)</f>
        <v>0</v>
      </c>
      <c r="G313" s="143">
        <f>IFERROR(F313/$F$313,0)</f>
        <v>0</v>
      </c>
      <c r="H313" s="142">
        <f>D313+F313</f>
        <v>52411.4</v>
      </c>
      <c r="I313" s="148">
        <f t="shared" si="78"/>
        <v>1</v>
      </c>
      <c r="J313" s="171"/>
    </row>
    <row r="314" spans="1:10" x14ac:dyDescent="0.2">
      <c r="A314" s="144" t="s">
        <v>7</v>
      </c>
      <c r="B314" s="145"/>
      <c r="C314" s="145"/>
      <c r="D314" s="145">
        <f>D313/$H$313</f>
        <v>1</v>
      </c>
      <c r="E314" s="145"/>
      <c r="F314" s="145">
        <f>F313/$H$313</f>
        <v>0</v>
      </c>
      <c r="G314" s="145"/>
      <c r="H314" s="145">
        <f>H313/$H$313</f>
        <v>1</v>
      </c>
      <c r="I314" s="145"/>
      <c r="J314" s="171"/>
    </row>
    <row r="315" spans="1:10" s="144" customFormat="1" ht="5" customHeight="1" x14ac:dyDescent="0.2">
      <c r="B315" s="146"/>
      <c r="C315" s="145"/>
      <c r="D315" s="145"/>
      <c r="E315" s="145"/>
      <c r="F315" s="145"/>
      <c r="G315" s="145"/>
      <c r="H315" s="145"/>
      <c r="I315" s="145"/>
      <c r="J315" s="171"/>
    </row>
    <row r="316" spans="1:10" x14ac:dyDescent="0.2">
      <c r="A316" s="121" t="s">
        <v>20</v>
      </c>
      <c r="J316" s="171"/>
    </row>
    <row r="317" spans="1:10" x14ac:dyDescent="0.2">
      <c r="A317" s="121" t="s">
        <v>49</v>
      </c>
      <c r="J317" s="171"/>
    </row>
    <row r="318" spans="1:10" x14ac:dyDescent="0.2">
      <c r="J318" s="171"/>
    </row>
    <row r="319" spans="1:10" x14ac:dyDescent="0.2">
      <c r="A319" s="172" t="s">
        <v>52</v>
      </c>
      <c r="B319" s="172"/>
      <c r="C319" s="172"/>
      <c r="D319" s="172"/>
      <c r="E319" s="172"/>
      <c r="F319" s="172"/>
      <c r="G319" s="172"/>
      <c r="H319" s="172"/>
      <c r="I319" s="172"/>
      <c r="J319" s="171"/>
    </row>
    <row r="320" spans="1:10" x14ac:dyDescent="0.2">
      <c r="A320" s="172" t="str">
        <f>A2</f>
        <v>Total Revenue* by Source, Fiscal Years 2021 and 2022</v>
      </c>
      <c r="B320" s="172"/>
      <c r="C320" s="172"/>
      <c r="D320" s="172"/>
      <c r="E320" s="172"/>
      <c r="F320" s="172"/>
      <c r="G320" s="172"/>
      <c r="H320" s="172"/>
      <c r="I320" s="172"/>
      <c r="J320" s="171"/>
    </row>
    <row r="321" spans="1:10" ht="16" thickBot="1" x14ac:dyDescent="0.25">
      <c r="A321" s="173" t="s">
        <v>1</v>
      </c>
      <c r="B321" s="173"/>
      <c r="C321" s="173"/>
      <c r="D321" s="173"/>
      <c r="E321" s="173"/>
      <c r="F321" s="173"/>
      <c r="G321" s="173"/>
      <c r="H321" s="173"/>
      <c r="I321" s="173"/>
      <c r="J321" s="171"/>
    </row>
    <row r="322" spans="1:10" ht="17" thickBot="1" x14ac:dyDescent="0.25">
      <c r="A322" s="174" t="s">
        <v>53</v>
      </c>
      <c r="B322" s="176" t="str">
        <f>B4</f>
        <v>FY21 Revenues</v>
      </c>
      <c r="C322" s="177"/>
      <c r="D322" s="176" t="str">
        <f>D4</f>
        <v xml:space="preserve">FY22 Revenues </v>
      </c>
      <c r="E322" s="178"/>
      <c r="F322" s="178"/>
      <c r="G322" s="178"/>
      <c r="H322" s="178"/>
      <c r="I322" s="177"/>
      <c r="J322" s="171"/>
    </row>
    <row r="323" spans="1:10" ht="16" x14ac:dyDescent="0.2">
      <c r="A323" s="174"/>
      <c r="B323" s="179" t="s">
        <v>3</v>
      </c>
      <c r="C323" s="180"/>
      <c r="D323" s="181" t="s">
        <v>4</v>
      </c>
      <c r="E323" s="182"/>
      <c r="F323" s="181" t="s">
        <v>5</v>
      </c>
      <c r="G323" s="182"/>
      <c r="H323" s="181" t="s">
        <v>3</v>
      </c>
      <c r="I323" s="182"/>
      <c r="J323" s="171"/>
    </row>
    <row r="324" spans="1:10" ht="35" thickBot="1" x14ac:dyDescent="0.25">
      <c r="A324" s="175"/>
      <c r="B324" s="122" t="s">
        <v>6</v>
      </c>
      <c r="C324" s="123" t="s">
        <v>7</v>
      </c>
      <c r="D324" s="122" t="s">
        <v>6</v>
      </c>
      <c r="E324" s="124" t="s">
        <v>7</v>
      </c>
      <c r="F324" s="122" t="s">
        <v>6</v>
      </c>
      <c r="G324" s="124" t="s">
        <v>7</v>
      </c>
      <c r="H324" s="122" t="s">
        <v>6</v>
      </c>
      <c r="I324" s="124" t="s">
        <v>7</v>
      </c>
      <c r="J324" s="171"/>
    </row>
    <row r="325" spans="1:10" x14ac:dyDescent="0.2">
      <c r="A325" s="126" t="s">
        <v>8</v>
      </c>
      <c r="B325" s="120">
        <v>250060.47500000001</v>
      </c>
      <c r="C325" s="127">
        <f>B325/$B$328</f>
        <v>0.23285966117924276</v>
      </c>
      <c r="D325" s="120">
        <v>274141.7</v>
      </c>
      <c r="E325" s="127">
        <f>D325/$D$328</f>
        <v>0.22862606535447694</v>
      </c>
      <c r="F325" s="120">
        <v>0</v>
      </c>
      <c r="G325" s="127">
        <f>IFERROR(F325/$F$328,0)</f>
        <v>0</v>
      </c>
      <c r="H325" s="120">
        <f>D325+F325</f>
        <v>274141.7</v>
      </c>
      <c r="I325" s="147">
        <f>H325/$H$328</f>
        <v>0.22862606535447694</v>
      </c>
      <c r="J325" s="171"/>
    </row>
    <row r="326" spans="1:10" x14ac:dyDescent="0.2">
      <c r="A326" s="128" t="s">
        <v>9</v>
      </c>
      <c r="B326" s="129">
        <v>823807.25173999986</v>
      </c>
      <c r="C326" s="130">
        <f t="shared" ref="C326:C328" si="79">B326/$B$328</f>
        <v>0.76714033882075727</v>
      </c>
      <c r="D326" s="129">
        <f>UIUC!D10</f>
        <v>924941.61351000005</v>
      </c>
      <c r="E326" s="130">
        <f t="shared" ref="E326:E328" si="80">D326/$D$328</f>
        <v>0.77137393464552317</v>
      </c>
      <c r="F326" s="129">
        <v>0</v>
      </c>
      <c r="G326" s="130">
        <f t="shared" ref="G326:G328" si="81">IFERROR(F326/$F$328,0)</f>
        <v>0</v>
      </c>
      <c r="H326" s="129">
        <f t="shared" ref="H326" si="82">D326+F326</f>
        <v>924941.61351000005</v>
      </c>
      <c r="I326" s="131">
        <f t="shared" ref="I326:I328" si="83">H326/$H$328</f>
        <v>0.77137393464552317</v>
      </c>
      <c r="J326" s="171"/>
    </row>
    <row r="327" spans="1:10" ht="16" thickBot="1" x14ac:dyDescent="0.25">
      <c r="A327" s="132" t="s">
        <v>48</v>
      </c>
      <c r="B327" s="133"/>
      <c r="C327" s="134"/>
      <c r="D327" s="133"/>
      <c r="E327" s="134"/>
      <c r="F327" s="133"/>
      <c r="G327" s="134"/>
      <c r="H327" s="133"/>
      <c r="I327" s="135"/>
      <c r="J327" s="171"/>
    </row>
    <row r="328" spans="1:10" ht="17" thickTop="1" thickBot="1" x14ac:dyDescent="0.25">
      <c r="A328" s="141" t="s">
        <v>19</v>
      </c>
      <c r="B328" s="142">
        <f>SUM(B325:B327)</f>
        <v>1073867.7267399998</v>
      </c>
      <c r="C328" s="143">
        <f t="shared" si="79"/>
        <v>1</v>
      </c>
      <c r="D328" s="142">
        <f>SUM(D325:D327)</f>
        <v>1199083.31351</v>
      </c>
      <c r="E328" s="143">
        <f t="shared" si="80"/>
        <v>1</v>
      </c>
      <c r="F328" s="142">
        <f>SUM(F325:F327)</f>
        <v>0</v>
      </c>
      <c r="G328" s="143">
        <f t="shared" si="81"/>
        <v>0</v>
      </c>
      <c r="H328" s="142">
        <f t="shared" ref="H328" si="84">D328+F328</f>
        <v>1199083.31351</v>
      </c>
      <c r="I328" s="148">
        <f t="shared" si="83"/>
        <v>1</v>
      </c>
      <c r="J328" s="171"/>
    </row>
    <row r="329" spans="1:10" x14ac:dyDescent="0.2">
      <c r="A329" s="144" t="s">
        <v>7</v>
      </c>
      <c r="B329" s="145"/>
      <c r="C329" s="145"/>
      <c r="D329" s="145">
        <f>D328/$H$328</f>
        <v>1</v>
      </c>
      <c r="E329" s="145"/>
      <c r="F329" s="145">
        <f>F328/$H$328</f>
        <v>0</v>
      </c>
      <c r="G329" s="145"/>
      <c r="H329" s="145">
        <f>H328/$H$328</f>
        <v>1</v>
      </c>
      <c r="I329" s="145"/>
      <c r="J329" s="171"/>
    </row>
    <row r="330" spans="1:10" s="144" customFormat="1" ht="5" customHeight="1" x14ac:dyDescent="0.2">
      <c r="B330" s="146"/>
      <c r="C330" s="145"/>
      <c r="D330" s="145"/>
      <c r="E330" s="145"/>
      <c r="F330" s="145"/>
      <c r="G330" s="145"/>
      <c r="H330" s="145"/>
      <c r="I330" s="145"/>
      <c r="J330" s="171"/>
    </row>
    <row r="331" spans="1:10" x14ac:dyDescent="0.2">
      <c r="A331" s="121" t="s">
        <v>20</v>
      </c>
      <c r="J331" s="171"/>
    </row>
    <row r="332" spans="1:10" x14ac:dyDescent="0.2">
      <c r="A332" s="121" t="s">
        <v>49</v>
      </c>
      <c r="J332" s="171"/>
    </row>
    <row r="333" spans="1:10" x14ac:dyDescent="0.2">
      <c r="J333" s="171"/>
    </row>
    <row r="334" spans="1:10" x14ac:dyDescent="0.2">
      <c r="A334" s="172" t="s">
        <v>54</v>
      </c>
      <c r="B334" s="172"/>
      <c r="C334" s="172"/>
      <c r="D334" s="172"/>
      <c r="E334" s="172"/>
      <c r="F334" s="172"/>
      <c r="G334" s="172"/>
      <c r="H334" s="172"/>
      <c r="I334" s="172"/>
      <c r="J334" s="171"/>
    </row>
    <row r="335" spans="1:10" x14ac:dyDescent="0.2">
      <c r="A335" s="172" t="str">
        <f>A2</f>
        <v>Total Revenue* by Source, Fiscal Years 2021 and 2022</v>
      </c>
      <c r="B335" s="172"/>
      <c r="C335" s="172"/>
      <c r="D335" s="172"/>
      <c r="E335" s="172"/>
      <c r="F335" s="172"/>
      <c r="G335" s="172"/>
      <c r="H335" s="172"/>
      <c r="I335" s="172"/>
      <c r="J335" s="171"/>
    </row>
    <row r="336" spans="1:10" ht="16" thickBot="1" x14ac:dyDescent="0.25">
      <c r="A336" s="173" t="s">
        <v>1</v>
      </c>
      <c r="B336" s="173"/>
      <c r="C336" s="173"/>
      <c r="D336" s="173"/>
      <c r="E336" s="173"/>
      <c r="F336" s="173"/>
      <c r="G336" s="173"/>
      <c r="H336" s="173"/>
      <c r="I336" s="173"/>
      <c r="J336" s="171"/>
    </row>
    <row r="337" spans="1:10" ht="17" thickBot="1" x14ac:dyDescent="0.25">
      <c r="A337" s="174" t="s">
        <v>55</v>
      </c>
      <c r="B337" s="176" t="str">
        <f>B4</f>
        <v>FY21 Revenues</v>
      </c>
      <c r="C337" s="177"/>
      <c r="D337" s="176" t="str">
        <f>D4</f>
        <v xml:space="preserve">FY22 Revenues </v>
      </c>
      <c r="E337" s="178"/>
      <c r="F337" s="178"/>
      <c r="G337" s="178"/>
      <c r="H337" s="178"/>
      <c r="I337" s="177"/>
      <c r="J337" s="171"/>
    </row>
    <row r="338" spans="1:10" ht="16" x14ac:dyDescent="0.2">
      <c r="A338" s="174"/>
      <c r="B338" s="179" t="s">
        <v>3</v>
      </c>
      <c r="C338" s="180"/>
      <c r="D338" s="181" t="s">
        <v>4</v>
      </c>
      <c r="E338" s="182"/>
      <c r="F338" s="181" t="s">
        <v>5</v>
      </c>
      <c r="G338" s="182"/>
      <c r="H338" s="181" t="s">
        <v>3</v>
      </c>
      <c r="I338" s="182"/>
      <c r="J338" s="171"/>
    </row>
    <row r="339" spans="1:10" ht="35" thickBot="1" x14ac:dyDescent="0.25">
      <c r="A339" s="175"/>
      <c r="B339" s="122" t="s">
        <v>6</v>
      </c>
      <c r="C339" s="123" t="s">
        <v>7</v>
      </c>
      <c r="D339" s="122" t="s">
        <v>6</v>
      </c>
      <c r="E339" s="124" t="s">
        <v>7</v>
      </c>
      <c r="F339" s="122" t="s">
        <v>6</v>
      </c>
      <c r="G339" s="124" t="s">
        <v>7</v>
      </c>
      <c r="H339" s="122" t="s">
        <v>6</v>
      </c>
      <c r="I339" s="124" t="s">
        <v>7</v>
      </c>
      <c r="J339" s="171"/>
    </row>
    <row r="340" spans="1:10" x14ac:dyDescent="0.2">
      <c r="A340" s="126" t="s">
        <v>8</v>
      </c>
      <c r="B340" s="120">
        <v>107539.9</v>
      </c>
      <c r="C340" s="127">
        <f>B340/$B$343</f>
        <v>0.85834089590312246</v>
      </c>
      <c r="D340" s="120">
        <v>111726.9</v>
      </c>
      <c r="E340" s="127">
        <f>D340/$D$343</f>
        <v>0.8527020024132449</v>
      </c>
      <c r="F340" s="120">
        <v>0</v>
      </c>
      <c r="G340" s="127">
        <f>IFERROR(F340/$F$343,0)</f>
        <v>0</v>
      </c>
      <c r="H340" s="120">
        <f>D340+F340</f>
        <v>111726.9</v>
      </c>
      <c r="I340" s="147">
        <f>H340/$H$343</f>
        <v>0.8527020024132449</v>
      </c>
      <c r="J340" s="171"/>
    </row>
    <row r="341" spans="1:10" x14ac:dyDescent="0.2">
      <c r="A341" s="128" t="s">
        <v>9</v>
      </c>
      <c r="B341" s="129">
        <v>17748.2</v>
      </c>
      <c r="C341" s="130">
        <f>B341/$B$343</f>
        <v>0.14165910409687754</v>
      </c>
      <c r="D341" s="129">
        <f>'UI System Office'!D10</f>
        <v>19300</v>
      </c>
      <c r="E341" s="130">
        <f>D341/$D$343</f>
        <v>0.1472979975867551</v>
      </c>
      <c r="F341" s="129">
        <v>0</v>
      </c>
      <c r="G341" s="130">
        <f t="shared" ref="G341:G343" si="85">IFERROR(F341/$F$343,0)</f>
        <v>0</v>
      </c>
      <c r="H341" s="129">
        <f t="shared" ref="H341" si="86">D341+F341</f>
        <v>19300</v>
      </c>
      <c r="I341" s="131">
        <f>H341/$H$343</f>
        <v>0.1472979975867551</v>
      </c>
      <c r="J341" s="171"/>
    </row>
    <row r="342" spans="1:10" ht="16" thickBot="1" x14ac:dyDescent="0.25">
      <c r="A342" s="132" t="s">
        <v>48</v>
      </c>
      <c r="B342" s="133"/>
      <c r="C342" s="134"/>
      <c r="D342" s="133"/>
      <c r="E342" s="134"/>
      <c r="F342" s="133"/>
      <c r="G342" s="134"/>
      <c r="H342" s="133"/>
      <c r="I342" s="135"/>
      <c r="J342" s="171"/>
    </row>
    <row r="343" spans="1:10" ht="17" thickTop="1" thickBot="1" x14ac:dyDescent="0.25">
      <c r="A343" s="141" t="s">
        <v>19</v>
      </c>
      <c r="B343" s="142">
        <f>SUM(B340:B342)</f>
        <v>125288.09999999999</v>
      </c>
      <c r="C343" s="143">
        <f>B343/$B$343</f>
        <v>1</v>
      </c>
      <c r="D343" s="142">
        <f>SUM(D340:D342)</f>
        <v>131026.9</v>
      </c>
      <c r="E343" s="143">
        <f>D343/$D$343</f>
        <v>1</v>
      </c>
      <c r="F343" s="142">
        <f>SUM(F340:F342)</f>
        <v>0</v>
      </c>
      <c r="G343" s="143">
        <f t="shared" si="85"/>
        <v>0</v>
      </c>
      <c r="H343" s="142">
        <f>D343+F343</f>
        <v>131026.9</v>
      </c>
      <c r="I343" s="148">
        <f>H343/$H$343</f>
        <v>1</v>
      </c>
      <c r="J343" s="171"/>
    </row>
    <row r="344" spans="1:10" x14ac:dyDescent="0.2">
      <c r="A344" s="144" t="s">
        <v>7</v>
      </c>
      <c r="B344" s="145"/>
      <c r="C344" s="145"/>
      <c r="D344" s="145">
        <f>D343/$H$343</f>
        <v>1</v>
      </c>
      <c r="E344" s="145"/>
      <c r="F344" s="145">
        <f>F343/$H$343</f>
        <v>0</v>
      </c>
      <c r="G344" s="145"/>
      <c r="H344" s="145">
        <f>H343/$H$343</f>
        <v>1</v>
      </c>
      <c r="I344" s="145"/>
      <c r="J344" s="171"/>
    </row>
    <row r="345" spans="1:10" s="144" customFormat="1" ht="5" customHeight="1" x14ac:dyDescent="0.2">
      <c r="B345" s="146"/>
      <c r="C345" s="145"/>
      <c r="D345" s="145"/>
      <c r="E345" s="145"/>
      <c r="F345" s="145"/>
      <c r="G345" s="145"/>
      <c r="H345" s="145"/>
      <c r="I345" s="145"/>
      <c r="J345" s="171"/>
    </row>
    <row r="346" spans="1:10" x14ac:dyDescent="0.2">
      <c r="A346" s="121" t="s">
        <v>20</v>
      </c>
      <c r="J346" s="171"/>
    </row>
    <row r="347" spans="1:10" x14ac:dyDescent="0.2">
      <c r="A347" s="121" t="s">
        <v>49</v>
      </c>
      <c r="J347" s="171"/>
    </row>
    <row r="348" spans="1:10" x14ac:dyDescent="0.2">
      <c r="J348" s="171"/>
    </row>
    <row r="349" spans="1:10" x14ac:dyDescent="0.2">
      <c r="A349" s="172" t="s">
        <v>56</v>
      </c>
      <c r="B349" s="172"/>
      <c r="C349" s="172"/>
      <c r="D349" s="172"/>
      <c r="E349" s="172"/>
      <c r="F349" s="172"/>
      <c r="G349" s="172"/>
      <c r="H349" s="172"/>
      <c r="I349" s="172"/>
      <c r="J349" s="171"/>
    </row>
    <row r="350" spans="1:10" x14ac:dyDescent="0.2">
      <c r="A350" s="172" t="str">
        <f>A2</f>
        <v>Total Revenue* by Source, Fiscal Years 2021 and 2022</v>
      </c>
      <c r="B350" s="172"/>
      <c r="C350" s="172"/>
      <c r="D350" s="172"/>
      <c r="E350" s="172"/>
      <c r="F350" s="172"/>
      <c r="G350" s="172"/>
      <c r="H350" s="172"/>
      <c r="I350" s="172"/>
      <c r="J350" s="171"/>
    </row>
    <row r="351" spans="1:10" ht="16" thickBot="1" x14ac:dyDescent="0.25">
      <c r="A351" s="173" t="s">
        <v>1</v>
      </c>
      <c r="B351" s="173"/>
      <c r="C351" s="173"/>
      <c r="D351" s="173"/>
      <c r="E351" s="173"/>
      <c r="F351" s="173"/>
      <c r="G351" s="173"/>
      <c r="H351" s="173"/>
      <c r="I351" s="173"/>
      <c r="J351" s="171"/>
    </row>
    <row r="352" spans="1:10" ht="17" thickBot="1" x14ac:dyDescent="0.25">
      <c r="A352" s="174" t="s">
        <v>57</v>
      </c>
      <c r="B352" s="176" t="str">
        <f>B4</f>
        <v>FY21 Revenues</v>
      </c>
      <c r="C352" s="177"/>
      <c r="D352" s="176" t="str">
        <f>D4</f>
        <v xml:space="preserve">FY22 Revenues </v>
      </c>
      <c r="E352" s="178"/>
      <c r="F352" s="178"/>
      <c r="G352" s="178"/>
      <c r="H352" s="178"/>
      <c r="I352" s="177"/>
      <c r="J352" s="171"/>
    </row>
    <row r="353" spans="1:11" ht="16" x14ac:dyDescent="0.2">
      <c r="A353" s="174"/>
      <c r="B353" s="179" t="s">
        <v>3</v>
      </c>
      <c r="C353" s="180"/>
      <c r="D353" s="181" t="s">
        <v>4</v>
      </c>
      <c r="E353" s="182"/>
      <c r="F353" s="181" t="s">
        <v>5</v>
      </c>
      <c r="G353" s="182"/>
      <c r="H353" s="181" t="s">
        <v>3</v>
      </c>
      <c r="I353" s="182"/>
      <c r="J353" s="171"/>
    </row>
    <row r="354" spans="1:11" ht="35" thickBot="1" x14ac:dyDescent="0.25">
      <c r="A354" s="175"/>
      <c r="B354" s="122" t="s">
        <v>6</v>
      </c>
      <c r="C354" s="123" t="s">
        <v>7</v>
      </c>
      <c r="D354" s="122" t="s">
        <v>6</v>
      </c>
      <c r="E354" s="124" t="s">
        <v>7</v>
      </c>
      <c r="F354" s="122" t="s">
        <v>6</v>
      </c>
      <c r="G354" s="124" t="s">
        <v>7</v>
      </c>
      <c r="H354" s="122" t="s">
        <v>6</v>
      </c>
      <c r="I354" s="124" t="s">
        <v>7</v>
      </c>
      <c r="J354" s="171"/>
    </row>
    <row r="355" spans="1:11" x14ac:dyDescent="0.2">
      <c r="A355" s="126" t="s">
        <v>8</v>
      </c>
      <c r="B355" s="120">
        <v>49598</v>
      </c>
      <c r="C355" s="127">
        <f>B355/$B$366</f>
        <v>0.26970679079479704</v>
      </c>
      <c r="D355" s="120">
        <v>52077.4</v>
      </c>
      <c r="E355" s="127">
        <f>D355/$D$366</f>
        <v>0.48357589168399229</v>
      </c>
      <c r="F355" s="120">
        <v>0</v>
      </c>
      <c r="G355" s="127">
        <f>F355/$F$366</f>
        <v>0</v>
      </c>
      <c r="H355" s="120">
        <f>D355+F355</f>
        <v>52077.4</v>
      </c>
      <c r="I355" s="147">
        <f>H355/$H$366</f>
        <v>0.25377959447816645</v>
      </c>
      <c r="J355" s="171"/>
    </row>
    <row r="356" spans="1:11" x14ac:dyDescent="0.2">
      <c r="A356" s="128" t="s">
        <v>9</v>
      </c>
      <c r="B356" s="129">
        <v>53978.2</v>
      </c>
      <c r="C356" s="130">
        <f t="shared" ref="C356:C366" si="87">B356/$B$366</f>
        <v>0.2935256884325923</v>
      </c>
      <c r="D356" s="129">
        <f>WIU!D10</f>
        <v>54777.1</v>
      </c>
      <c r="E356" s="130">
        <f t="shared" ref="E356:E366" si="88">D356/$D$366</f>
        <v>0.50864453633175255</v>
      </c>
      <c r="F356" s="129">
        <v>0</v>
      </c>
      <c r="G356" s="130">
        <f t="shared" ref="G356:G366" si="89">F356/$F$366</f>
        <v>0</v>
      </c>
      <c r="H356" s="129">
        <f t="shared" ref="H356:H366" si="90">D356+F356</f>
        <v>54777.1</v>
      </c>
      <c r="I356" s="131">
        <f t="shared" ref="I356:I366" si="91">H356/$H$366</f>
        <v>0.26693556561368215</v>
      </c>
      <c r="J356" s="171"/>
    </row>
    <row r="357" spans="1:11" ht="16" thickBot="1" x14ac:dyDescent="0.25">
      <c r="A357" s="132" t="s">
        <v>10</v>
      </c>
      <c r="B357" s="133">
        <v>80319.8</v>
      </c>
      <c r="C357" s="134">
        <f t="shared" si="87"/>
        <v>0.43676752077261061</v>
      </c>
      <c r="D357" s="133">
        <f>SUM(D358:D365)</f>
        <v>837.8</v>
      </c>
      <c r="E357" s="134">
        <f t="shared" si="88"/>
        <v>7.7795719842551408E-3</v>
      </c>
      <c r="F357" s="133">
        <f>SUM(F358:F365)</f>
        <v>97514.9</v>
      </c>
      <c r="G357" s="134">
        <f t="shared" si="89"/>
        <v>1</v>
      </c>
      <c r="H357" s="133">
        <f t="shared" si="90"/>
        <v>98352.7</v>
      </c>
      <c r="I357" s="135">
        <f t="shared" si="91"/>
        <v>0.47928483990815135</v>
      </c>
      <c r="J357" s="171"/>
    </row>
    <row r="358" spans="1:11" ht="16" thickTop="1" x14ac:dyDescent="0.2">
      <c r="A358" s="136" t="s">
        <v>11</v>
      </c>
      <c r="B358" s="137">
        <v>32791.799999999996</v>
      </c>
      <c r="C358" s="138">
        <f t="shared" si="87"/>
        <v>0.17831709226954362</v>
      </c>
      <c r="D358" s="137">
        <f>WIU!D16+WIU!D19</f>
        <v>0</v>
      </c>
      <c r="E358" s="138">
        <f t="shared" si="88"/>
        <v>0</v>
      </c>
      <c r="F358" s="137">
        <f>WIU!D15+WIU!D18</f>
        <v>44905.599999999999</v>
      </c>
      <c r="G358" s="138">
        <f t="shared" si="89"/>
        <v>0.46049988258204644</v>
      </c>
      <c r="H358" s="137">
        <f t="shared" si="90"/>
        <v>44905.599999999999</v>
      </c>
      <c r="I358" s="139">
        <f t="shared" si="91"/>
        <v>0.21883052836352718</v>
      </c>
      <c r="J358" s="171"/>
    </row>
    <row r="359" spans="1:11" x14ac:dyDescent="0.2">
      <c r="A359" s="136" t="s">
        <v>12</v>
      </c>
      <c r="B359" s="137">
        <v>1754.2</v>
      </c>
      <c r="C359" s="138">
        <f t="shared" si="87"/>
        <v>9.5390873102188193E-3</v>
      </c>
      <c r="D359" s="137">
        <f>WIU!D22</f>
        <v>0</v>
      </c>
      <c r="E359" s="138">
        <f t="shared" si="88"/>
        <v>0</v>
      </c>
      <c r="F359" s="137">
        <f>WIU!D21</f>
        <v>1529.8</v>
      </c>
      <c r="G359" s="138">
        <f t="shared" si="89"/>
        <v>1.568785898360148E-2</v>
      </c>
      <c r="H359" s="137">
        <f t="shared" si="90"/>
        <v>1529.8</v>
      </c>
      <c r="I359" s="139">
        <f t="shared" si="91"/>
        <v>7.454904116424764E-3</v>
      </c>
      <c r="J359" s="171"/>
    </row>
    <row r="360" spans="1:11" x14ac:dyDescent="0.2">
      <c r="A360" s="136" t="s">
        <v>13</v>
      </c>
      <c r="B360" s="137">
        <v>0</v>
      </c>
      <c r="C360" s="138">
        <f t="shared" si="87"/>
        <v>0</v>
      </c>
      <c r="D360" s="137">
        <f>WIU!D25</f>
        <v>0</v>
      </c>
      <c r="E360" s="138">
        <f t="shared" si="88"/>
        <v>0</v>
      </c>
      <c r="F360" s="137">
        <f>WIU!D24</f>
        <v>0</v>
      </c>
      <c r="G360" s="138">
        <f t="shared" si="89"/>
        <v>0</v>
      </c>
      <c r="H360" s="137">
        <f t="shared" si="90"/>
        <v>0</v>
      </c>
      <c r="I360" s="139">
        <f t="shared" si="91"/>
        <v>0</v>
      </c>
      <c r="J360" s="171"/>
      <c r="K360" s="170"/>
    </row>
    <row r="361" spans="1:11" x14ac:dyDescent="0.2">
      <c r="A361" s="136" t="s">
        <v>14</v>
      </c>
      <c r="B361" s="137">
        <v>27875.7</v>
      </c>
      <c r="C361" s="138">
        <f t="shared" si="87"/>
        <v>0.15158404750511159</v>
      </c>
      <c r="D361" s="137">
        <f>WIU!D28</f>
        <v>0</v>
      </c>
      <c r="E361" s="138">
        <f t="shared" si="88"/>
        <v>0</v>
      </c>
      <c r="F361" s="137">
        <f>WIU!D27</f>
        <v>34170.400000000001</v>
      </c>
      <c r="G361" s="138">
        <f t="shared" si="89"/>
        <v>0.35041209087021574</v>
      </c>
      <c r="H361" s="137">
        <f t="shared" si="90"/>
        <v>34170.400000000001</v>
      </c>
      <c r="I361" s="139">
        <f t="shared" si="91"/>
        <v>0.16651657446717269</v>
      </c>
      <c r="J361" s="152">
        <f>H361-B361</f>
        <v>6294.7000000000007</v>
      </c>
    </row>
    <row r="362" spans="1:11" x14ac:dyDescent="0.2">
      <c r="A362" s="136" t="s">
        <v>15</v>
      </c>
      <c r="B362" s="137">
        <v>0</v>
      </c>
      <c r="C362" s="138">
        <f t="shared" si="87"/>
        <v>0</v>
      </c>
      <c r="D362" s="137">
        <f>WIU!D31</f>
        <v>0</v>
      </c>
      <c r="E362" s="138">
        <f t="shared" si="88"/>
        <v>0</v>
      </c>
      <c r="F362" s="137">
        <f>WIU!D30</f>
        <v>0</v>
      </c>
      <c r="G362" s="138">
        <f t="shared" si="89"/>
        <v>0</v>
      </c>
      <c r="H362" s="137">
        <f t="shared" si="90"/>
        <v>0</v>
      </c>
      <c r="I362" s="139">
        <f t="shared" si="91"/>
        <v>0</v>
      </c>
      <c r="J362" s="152">
        <f>H362-B362</f>
        <v>0</v>
      </c>
    </row>
    <row r="363" spans="1:11" x14ac:dyDescent="0.2">
      <c r="A363" s="136" t="s">
        <v>16</v>
      </c>
      <c r="B363" s="137">
        <v>0</v>
      </c>
      <c r="C363" s="138">
        <f t="shared" si="87"/>
        <v>0</v>
      </c>
      <c r="D363" s="137">
        <f>WIU!D34</f>
        <v>0</v>
      </c>
      <c r="E363" s="138">
        <f t="shared" si="88"/>
        <v>0</v>
      </c>
      <c r="F363" s="137">
        <f>WIU!D33</f>
        <v>0</v>
      </c>
      <c r="G363" s="138">
        <f t="shared" si="89"/>
        <v>0</v>
      </c>
      <c r="H363" s="137">
        <f t="shared" si="90"/>
        <v>0</v>
      </c>
      <c r="I363" s="139">
        <f t="shared" si="91"/>
        <v>0</v>
      </c>
      <c r="J363" s="171"/>
    </row>
    <row r="364" spans="1:11" x14ac:dyDescent="0.2">
      <c r="A364" s="136" t="s">
        <v>17</v>
      </c>
      <c r="B364" s="137">
        <v>17099.400000000001</v>
      </c>
      <c r="C364" s="138">
        <f t="shared" si="87"/>
        <v>9.2984077957106198E-2</v>
      </c>
      <c r="D364" s="137">
        <f>WIU!D37</f>
        <v>0</v>
      </c>
      <c r="E364" s="138">
        <f t="shared" si="88"/>
        <v>0</v>
      </c>
      <c r="F364" s="137">
        <f>WIU!D36</f>
        <v>16909.099999999999</v>
      </c>
      <c r="G364" s="138">
        <f t="shared" si="89"/>
        <v>0.17340016756413634</v>
      </c>
      <c r="H364" s="137">
        <f t="shared" si="90"/>
        <v>16909.099999999999</v>
      </c>
      <c r="I364" s="139">
        <f t="shared" si="91"/>
        <v>8.2400130209856176E-2</v>
      </c>
      <c r="J364" s="171"/>
      <c r="K364" s="149"/>
    </row>
    <row r="365" spans="1:11" ht="16" thickBot="1" x14ac:dyDescent="0.25">
      <c r="A365" s="136" t="s">
        <v>18</v>
      </c>
      <c r="B365" s="137">
        <v>798.7</v>
      </c>
      <c r="C365" s="138">
        <f t="shared" si="87"/>
        <v>4.3432157306303567E-3</v>
      </c>
      <c r="D365" s="137">
        <f>WIU!D40</f>
        <v>837.8</v>
      </c>
      <c r="E365" s="138">
        <f t="shared" si="88"/>
        <v>7.7795719842551408E-3</v>
      </c>
      <c r="F365" s="137">
        <f>WIU!D39</f>
        <v>0</v>
      </c>
      <c r="G365" s="138">
        <f t="shared" si="89"/>
        <v>0</v>
      </c>
      <c r="H365" s="137">
        <f t="shared" si="90"/>
        <v>837.8</v>
      </c>
      <c r="I365" s="139">
        <f t="shared" si="91"/>
        <v>4.0827027511705239E-3</v>
      </c>
      <c r="J365" s="171"/>
      <c r="K365" s="149"/>
    </row>
    <row r="366" spans="1:11" ht="16" thickBot="1" x14ac:dyDescent="0.25">
      <c r="A366" s="141" t="s">
        <v>19</v>
      </c>
      <c r="B366" s="142">
        <f>SUM(B355:B357)</f>
        <v>183896</v>
      </c>
      <c r="C366" s="143">
        <f t="shared" si="87"/>
        <v>1</v>
      </c>
      <c r="D366" s="142">
        <f>SUM(D355:D357)</f>
        <v>107692.3</v>
      </c>
      <c r="E366" s="143">
        <f t="shared" si="88"/>
        <v>1</v>
      </c>
      <c r="F366" s="142">
        <f>SUM(F355:F357)</f>
        <v>97514.9</v>
      </c>
      <c r="G366" s="143">
        <f t="shared" si="89"/>
        <v>1</v>
      </c>
      <c r="H366" s="142">
        <f t="shared" si="90"/>
        <v>205207.2</v>
      </c>
      <c r="I366" s="148">
        <f t="shared" si="91"/>
        <v>1</v>
      </c>
      <c r="J366" s="171"/>
      <c r="K366" s="149"/>
    </row>
    <row r="367" spans="1:11" x14ac:dyDescent="0.2">
      <c r="A367" s="144" t="s">
        <v>7</v>
      </c>
      <c r="B367" s="145"/>
      <c r="C367" s="145"/>
      <c r="D367" s="145">
        <f>D366/$H$366</f>
        <v>0.5247978628430191</v>
      </c>
      <c r="E367" s="145"/>
      <c r="F367" s="145">
        <f>F366/$H$366</f>
        <v>0.47520213715698079</v>
      </c>
      <c r="G367" s="145"/>
      <c r="H367" s="145">
        <f>H366/$H$366</f>
        <v>1</v>
      </c>
      <c r="I367" s="145"/>
    </row>
    <row r="368" spans="1:11" s="144" customFormat="1" ht="5" customHeight="1" x14ac:dyDescent="0.2">
      <c r="B368" s="146"/>
      <c r="C368" s="145"/>
      <c r="D368" s="145"/>
      <c r="E368" s="145"/>
      <c r="F368" s="145"/>
      <c r="G368" s="145"/>
      <c r="H368" s="145"/>
      <c r="I368" s="145"/>
    </row>
    <row r="369" spans="1:1" x14ac:dyDescent="0.2">
      <c r="A369" s="121" t="s">
        <v>20</v>
      </c>
    </row>
  </sheetData>
  <sheetProtection sheet="1" objects="1" scenarios="1"/>
  <mergeCells count="180">
    <mergeCell ref="A1:I1"/>
    <mergeCell ref="A2:I2"/>
    <mergeCell ref="A3:I3"/>
    <mergeCell ref="A4:A6"/>
    <mergeCell ref="B4:C4"/>
    <mergeCell ref="D4:I4"/>
    <mergeCell ref="B5:C5"/>
    <mergeCell ref="D5:E5"/>
    <mergeCell ref="F5:G5"/>
    <mergeCell ref="H5:I5"/>
    <mergeCell ref="A23:I23"/>
    <mergeCell ref="A24:I24"/>
    <mergeCell ref="A25:I25"/>
    <mergeCell ref="A26:A28"/>
    <mergeCell ref="B26:C26"/>
    <mergeCell ref="D26:I26"/>
    <mergeCell ref="B27:C27"/>
    <mergeCell ref="D27:E27"/>
    <mergeCell ref="F27:G27"/>
    <mergeCell ref="H27:I27"/>
    <mergeCell ref="A46:I46"/>
    <mergeCell ref="A47:I47"/>
    <mergeCell ref="A48:I48"/>
    <mergeCell ref="A49:A51"/>
    <mergeCell ref="B49:C49"/>
    <mergeCell ref="D49:I49"/>
    <mergeCell ref="B50:C50"/>
    <mergeCell ref="D50:E50"/>
    <mergeCell ref="F50:G50"/>
    <mergeCell ref="H50:I50"/>
    <mergeCell ref="A68:I68"/>
    <mergeCell ref="A69:I69"/>
    <mergeCell ref="A70:I70"/>
    <mergeCell ref="A71:A73"/>
    <mergeCell ref="B71:C71"/>
    <mergeCell ref="D71:I71"/>
    <mergeCell ref="B72:C72"/>
    <mergeCell ref="D72:E72"/>
    <mergeCell ref="F72:G72"/>
    <mergeCell ref="H72:I72"/>
    <mergeCell ref="A90:I90"/>
    <mergeCell ref="A91:I91"/>
    <mergeCell ref="A92:I92"/>
    <mergeCell ref="A93:A95"/>
    <mergeCell ref="B93:C93"/>
    <mergeCell ref="D93:I93"/>
    <mergeCell ref="B94:C94"/>
    <mergeCell ref="D94:E94"/>
    <mergeCell ref="F94:G94"/>
    <mergeCell ref="H94:I94"/>
    <mergeCell ref="A112:I112"/>
    <mergeCell ref="A113:I113"/>
    <mergeCell ref="A114:I114"/>
    <mergeCell ref="A115:A117"/>
    <mergeCell ref="B115:C115"/>
    <mergeCell ref="D115:I115"/>
    <mergeCell ref="B116:C116"/>
    <mergeCell ref="D116:E116"/>
    <mergeCell ref="F116:G116"/>
    <mergeCell ref="H116:I116"/>
    <mergeCell ref="A134:I134"/>
    <mergeCell ref="A135:I135"/>
    <mergeCell ref="A136:I136"/>
    <mergeCell ref="A137:A139"/>
    <mergeCell ref="B137:C137"/>
    <mergeCell ref="D137:I137"/>
    <mergeCell ref="B138:C138"/>
    <mergeCell ref="D138:E138"/>
    <mergeCell ref="F138:G138"/>
    <mergeCell ref="H138:I138"/>
    <mergeCell ref="A156:I156"/>
    <mergeCell ref="A157:I157"/>
    <mergeCell ref="A158:I158"/>
    <mergeCell ref="A159:A161"/>
    <mergeCell ref="B159:C159"/>
    <mergeCell ref="D159:I159"/>
    <mergeCell ref="B160:C160"/>
    <mergeCell ref="D160:E160"/>
    <mergeCell ref="F160:G160"/>
    <mergeCell ref="H160:I160"/>
    <mergeCell ref="A178:I178"/>
    <mergeCell ref="A179:I179"/>
    <mergeCell ref="A180:I180"/>
    <mergeCell ref="A181:A183"/>
    <mergeCell ref="B181:C181"/>
    <mergeCell ref="D181:I181"/>
    <mergeCell ref="B182:C182"/>
    <mergeCell ref="D182:E182"/>
    <mergeCell ref="F182:G182"/>
    <mergeCell ref="H182:I182"/>
    <mergeCell ref="A200:I200"/>
    <mergeCell ref="A201:I201"/>
    <mergeCell ref="A202:I202"/>
    <mergeCell ref="A203:A205"/>
    <mergeCell ref="B203:C203"/>
    <mergeCell ref="D203:I203"/>
    <mergeCell ref="B204:C204"/>
    <mergeCell ref="D204:E204"/>
    <mergeCell ref="F204:G204"/>
    <mergeCell ref="H204:I204"/>
    <mergeCell ref="A222:I222"/>
    <mergeCell ref="A223:I223"/>
    <mergeCell ref="A224:I224"/>
    <mergeCell ref="A225:A227"/>
    <mergeCell ref="B225:C225"/>
    <mergeCell ref="D225:I225"/>
    <mergeCell ref="B226:C226"/>
    <mergeCell ref="D226:E226"/>
    <mergeCell ref="F226:G226"/>
    <mergeCell ref="H226:I226"/>
    <mergeCell ref="A244:I244"/>
    <mergeCell ref="A245:I245"/>
    <mergeCell ref="A246:I246"/>
    <mergeCell ref="A247:A249"/>
    <mergeCell ref="B247:C247"/>
    <mergeCell ref="D247:I247"/>
    <mergeCell ref="B248:C248"/>
    <mergeCell ref="D248:E248"/>
    <mergeCell ref="F248:G248"/>
    <mergeCell ref="H248:I248"/>
    <mergeCell ref="A266:I266"/>
    <mergeCell ref="A267:I267"/>
    <mergeCell ref="A268:I268"/>
    <mergeCell ref="A269:A271"/>
    <mergeCell ref="B269:C269"/>
    <mergeCell ref="D269:I269"/>
    <mergeCell ref="B270:C270"/>
    <mergeCell ref="D270:E270"/>
    <mergeCell ref="F270:G270"/>
    <mergeCell ref="H270:I270"/>
    <mergeCell ref="A334:I334"/>
    <mergeCell ref="A335:I335"/>
    <mergeCell ref="A336:I336"/>
    <mergeCell ref="A337:A339"/>
    <mergeCell ref="B337:C337"/>
    <mergeCell ref="D337:I337"/>
    <mergeCell ref="B338:C338"/>
    <mergeCell ref="D338:E338"/>
    <mergeCell ref="F338:G338"/>
    <mergeCell ref="H338:I338"/>
    <mergeCell ref="A289:I289"/>
    <mergeCell ref="A290:I290"/>
    <mergeCell ref="A291:I291"/>
    <mergeCell ref="A292:A294"/>
    <mergeCell ref="B292:C292"/>
    <mergeCell ref="D292:I292"/>
    <mergeCell ref="B293:C293"/>
    <mergeCell ref="D293:E293"/>
    <mergeCell ref="F293:G293"/>
    <mergeCell ref="H293:I293"/>
    <mergeCell ref="A304:I304"/>
    <mergeCell ref="A305:I305"/>
    <mergeCell ref="A306:I306"/>
    <mergeCell ref="A307:A309"/>
    <mergeCell ref="B307:C307"/>
    <mergeCell ref="D307:I307"/>
    <mergeCell ref="B308:C308"/>
    <mergeCell ref="D308:E308"/>
    <mergeCell ref="F308:G308"/>
    <mergeCell ref="H308:I308"/>
    <mergeCell ref="A319:I319"/>
    <mergeCell ref="A320:I320"/>
    <mergeCell ref="A321:I321"/>
    <mergeCell ref="A322:A324"/>
    <mergeCell ref="B322:C322"/>
    <mergeCell ref="D322:I322"/>
    <mergeCell ref="B323:C323"/>
    <mergeCell ref="D323:E323"/>
    <mergeCell ref="F323:G323"/>
    <mergeCell ref="H323:I323"/>
    <mergeCell ref="A349:I349"/>
    <mergeCell ref="A350:I350"/>
    <mergeCell ref="A351:I351"/>
    <mergeCell ref="A352:A354"/>
    <mergeCell ref="B352:C352"/>
    <mergeCell ref="D352:I352"/>
    <mergeCell ref="B353:C353"/>
    <mergeCell ref="D353:E353"/>
    <mergeCell ref="F353:G353"/>
    <mergeCell ref="H353:I353"/>
  </mergeCells>
  <printOptions horizontalCentered="1"/>
  <pageMargins left="0.25" right="0.25" top="0.5" bottom="0.5" header="0.3" footer="0.3"/>
  <pageSetup scale="80" fitToHeight="15" orientation="landscape" horizontalDpi="300" verticalDpi="300" r:id="rId1"/>
  <rowBreaks count="8" manualBreakCount="8">
    <brk id="45" max="8" man="1"/>
    <brk id="89" max="8" man="1"/>
    <brk id="133" max="8" man="1"/>
    <brk id="177" max="8" man="1"/>
    <brk id="221" max="8" man="1"/>
    <brk id="265" max="8" man="1"/>
    <brk id="303" max="8" man="1"/>
    <brk id="333" max="8" man="1"/>
  </rowBreaks>
  <colBreaks count="1" manualBreakCount="1">
    <brk id="9" max="1048575" man="1"/>
  </col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8EBD8-13A5-4C8A-BD99-96FAD72BF8B3}">
  <sheetPr>
    <pageSetUpPr fitToPage="1"/>
  </sheetPr>
  <dimension ref="A1:G413"/>
  <sheetViews>
    <sheetView workbookViewId="0">
      <selection activeCell="A2" sqref="A2:G2"/>
    </sheetView>
  </sheetViews>
  <sheetFormatPr baseColWidth="10" defaultColWidth="8" defaultRowHeight="12" x14ac:dyDescent="0.15"/>
  <cols>
    <col min="1" max="1" width="4.6640625" style="38" customWidth="1"/>
    <col min="2" max="2" width="44.33203125" style="2" customWidth="1"/>
    <col min="3" max="7" width="12.6640625" style="2" customWidth="1"/>
    <col min="8" max="16384" width="8" style="2"/>
  </cols>
  <sheetData>
    <row r="1" spans="1:7" s="1" customFormat="1" x14ac:dyDescent="0.15">
      <c r="A1" s="188" t="s">
        <v>58</v>
      </c>
      <c r="B1" s="188"/>
      <c r="C1" s="188"/>
      <c r="D1" s="188"/>
      <c r="E1" s="188"/>
      <c r="F1" s="188"/>
      <c r="G1" s="188"/>
    </row>
    <row r="2" spans="1:7" s="1" customFormat="1" x14ac:dyDescent="0.15">
      <c r="A2" s="189" t="str">
        <f>'[12]Cover Page'!B12</f>
        <v>SIUC School of Medicine</v>
      </c>
      <c r="B2" s="189"/>
      <c r="C2" s="189"/>
      <c r="D2" s="189"/>
      <c r="E2" s="189"/>
      <c r="F2" s="189"/>
      <c r="G2" s="189"/>
    </row>
    <row r="3" spans="1:7" s="1" customFormat="1" x14ac:dyDescent="0.15">
      <c r="A3" s="188" t="s">
        <v>59</v>
      </c>
      <c r="B3" s="188"/>
      <c r="C3" s="188"/>
      <c r="D3" s="188"/>
      <c r="E3" s="188"/>
      <c r="F3" s="188"/>
      <c r="G3" s="188"/>
    </row>
    <row r="4" spans="1:7" s="1" customFormat="1" x14ac:dyDescent="0.15">
      <c r="A4" s="188" t="s">
        <v>60</v>
      </c>
      <c r="B4" s="188"/>
      <c r="C4" s="188"/>
      <c r="D4" s="188"/>
      <c r="E4" s="188"/>
      <c r="F4" s="188"/>
      <c r="G4" s="188"/>
    </row>
    <row r="5" spans="1:7" s="1" customFormat="1" x14ac:dyDescent="0.15">
      <c r="A5" s="189">
        <f>CSU!A5</f>
        <v>2022</v>
      </c>
      <c r="B5" s="189"/>
      <c r="C5" s="189"/>
      <c r="D5" s="189"/>
      <c r="E5" s="189"/>
      <c r="F5" s="189"/>
      <c r="G5" s="189"/>
    </row>
    <row r="6" spans="1:7" x14ac:dyDescent="0.15">
      <c r="A6" s="187"/>
      <c r="B6" s="187"/>
      <c r="C6" s="187"/>
      <c r="D6" s="187"/>
      <c r="E6" s="187"/>
      <c r="F6" s="187"/>
      <c r="G6" s="187"/>
    </row>
    <row r="7" spans="1:7" ht="13" thickBot="1" x14ac:dyDescent="0.2">
      <c r="A7" s="3" t="s">
        <v>61</v>
      </c>
      <c r="B7" s="3" t="s">
        <v>62</v>
      </c>
      <c r="C7" s="3" t="s">
        <v>63</v>
      </c>
      <c r="D7" s="3" t="s">
        <v>64</v>
      </c>
      <c r="E7" s="3" t="s">
        <v>65</v>
      </c>
      <c r="F7" s="3" t="s">
        <v>66</v>
      </c>
      <c r="G7" s="3" t="s">
        <v>67</v>
      </c>
    </row>
    <row r="8" spans="1:7" ht="12" customHeight="1" x14ac:dyDescent="0.15">
      <c r="A8" s="4"/>
      <c r="C8" s="185" t="s">
        <v>68</v>
      </c>
      <c r="D8" s="185" t="s">
        <v>69</v>
      </c>
      <c r="E8" s="185" t="s">
        <v>70</v>
      </c>
      <c r="F8" s="185" t="s">
        <v>71</v>
      </c>
      <c r="G8" s="185" t="s">
        <v>72</v>
      </c>
    </row>
    <row r="9" spans="1:7" ht="13" thickBot="1" x14ac:dyDescent="0.2">
      <c r="A9" s="4"/>
      <c r="B9" s="2" t="s">
        <v>73</v>
      </c>
      <c r="C9" s="186"/>
      <c r="D9" s="186"/>
      <c r="E9" s="186"/>
      <c r="F9" s="186"/>
      <c r="G9" s="186"/>
    </row>
    <row r="10" spans="1:7" s="1" customFormat="1" ht="13" customHeight="1" x14ac:dyDescent="0.15">
      <c r="A10" s="5">
        <v>100</v>
      </c>
      <c r="B10" s="6" t="s">
        <v>74</v>
      </c>
      <c r="C10" s="7">
        <v>14470.199999999999</v>
      </c>
      <c r="D10" s="8">
        <v>14189.4</v>
      </c>
      <c r="E10" s="8">
        <v>16248.1</v>
      </c>
      <c r="F10" s="8"/>
      <c r="G10" s="9">
        <v>12411.499999999998</v>
      </c>
    </row>
    <row r="11" spans="1:7" ht="13" thickBot="1" x14ac:dyDescent="0.2">
      <c r="A11" s="10">
        <v>200</v>
      </c>
      <c r="B11" s="11" t="s">
        <v>75</v>
      </c>
      <c r="C11" s="12">
        <v>75034.5</v>
      </c>
      <c r="D11" s="13">
        <v>214829.09999999998</v>
      </c>
      <c r="E11" s="13">
        <v>190841.30000000002</v>
      </c>
      <c r="F11" s="13">
        <v>-17006.3</v>
      </c>
      <c r="G11" s="14">
        <v>82015.999999999971</v>
      </c>
    </row>
    <row r="12" spans="1:7" ht="13.75" customHeight="1" thickTop="1" x14ac:dyDescent="0.15">
      <c r="A12" s="15">
        <v>201</v>
      </c>
      <c r="B12" s="16" t="s">
        <v>5</v>
      </c>
      <c r="C12" s="17">
        <v>7404.8000000000038</v>
      </c>
      <c r="D12" s="18">
        <v>68405.7</v>
      </c>
      <c r="E12" s="18">
        <v>63949.9</v>
      </c>
      <c r="F12" s="18">
        <v>-1541.3</v>
      </c>
      <c r="G12" s="19">
        <v>10319.299999999999</v>
      </c>
    </row>
    <row r="13" spans="1:7" x14ac:dyDescent="0.15">
      <c r="A13" s="15">
        <v>202</v>
      </c>
      <c r="B13" s="16" t="s">
        <v>4</v>
      </c>
      <c r="C13" s="17">
        <v>67629.7</v>
      </c>
      <c r="D13" s="18">
        <v>146423.4</v>
      </c>
      <c r="E13" s="18">
        <v>126891.40000000001</v>
      </c>
      <c r="F13" s="18">
        <v>-15465</v>
      </c>
      <c r="G13" s="19">
        <v>71696.699999999968</v>
      </c>
    </row>
    <row r="14" spans="1:7" ht="13" thickBot="1" x14ac:dyDescent="0.2">
      <c r="A14" s="20">
        <v>300</v>
      </c>
      <c r="B14" s="21" t="s">
        <v>76</v>
      </c>
      <c r="C14" s="22">
        <v>-1546.9</v>
      </c>
      <c r="D14" s="23">
        <v>10003.799999999999</v>
      </c>
      <c r="E14" s="23">
        <v>9137.2999999999993</v>
      </c>
      <c r="F14" s="23">
        <v>0</v>
      </c>
      <c r="G14" s="24">
        <v>-680.39999999999964</v>
      </c>
    </row>
    <row r="15" spans="1:7" ht="13" thickTop="1" x14ac:dyDescent="0.15">
      <c r="A15" s="25">
        <v>301</v>
      </c>
      <c r="B15" s="26" t="s">
        <v>5</v>
      </c>
      <c r="C15" s="27">
        <v>-1546.9</v>
      </c>
      <c r="D15" s="28">
        <v>10003.799999999999</v>
      </c>
      <c r="E15" s="28">
        <v>9137.2999999999993</v>
      </c>
      <c r="F15" s="28">
        <v>0</v>
      </c>
      <c r="G15" s="19">
        <v>-680.39999999999964</v>
      </c>
    </row>
    <row r="16" spans="1:7" s="1" customFormat="1" x14ac:dyDescent="0.15">
      <c r="A16" s="25">
        <v>302</v>
      </c>
      <c r="B16" s="26" t="s">
        <v>4</v>
      </c>
      <c r="C16" s="27"/>
      <c r="D16" s="28"/>
      <c r="E16" s="28"/>
      <c r="F16" s="28"/>
      <c r="G16" s="19">
        <v>0</v>
      </c>
    </row>
    <row r="17" spans="1:7" s="1" customFormat="1" ht="13" thickBot="1" x14ac:dyDescent="0.2">
      <c r="A17" s="20">
        <v>400</v>
      </c>
      <c r="B17" s="21" t="s">
        <v>77</v>
      </c>
      <c r="C17" s="22">
        <v>-1315.0000000000002</v>
      </c>
      <c r="D17" s="23">
        <v>5400.5</v>
      </c>
      <c r="E17" s="23">
        <v>4828.1000000000004</v>
      </c>
      <c r="F17" s="23">
        <v>0</v>
      </c>
      <c r="G17" s="24">
        <v>-742.60000000000036</v>
      </c>
    </row>
    <row r="18" spans="1:7" ht="13" thickTop="1" x14ac:dyDescent="0.15">
      <c r="A18" s="25">
        <v>401</v>
      </c>
      <c r="B18" s="26" t="s">
        <v>5</v>
      </c>
      <c r="C18" s="27">
        <v>-1315.0000000000002</v>
      </c>
      <c r="D18" s="28">
        <v>5400.5</v>
      </c>
      <c r="E18" s="28">
        <v>4828.1000000000004</v>
      </c>
      <c r="F18" s="28">
        <v>0</v>
      </c>
      <c r="G18" s="19">
        <v>-742.60000000000036</v>
      </c>
    </row>
    <row r="19" spans="1:7" x14ac:dyDescent="0.15">
      <c r="A19" s="25">
        <v>402</v>
      </c>
      <c r="B19" s="26" t="s">
        <v>4</v>
      </c>
      <c r="C19" s="27"/>
      <c r="D19" s="28"/>
      <c r="E19" s="28"/>
      <c r="F19" s="28"/>
      <c r="G19" s="19">
        <v>0</v>
      </c>
    </row>
    <row r="20" spans="1:7" ht="13" thickBot="1" x14ac:dyDescent="0.2">
      <c r="A20" s="20">
        <v>500</v>
      </c>
      <c r="B20" s="21" t="s">
        <v>78</v>
      </c>
      <c r="C20" s="22">
        <v>4595.8000000000011</v>
      </c>
      <c r="D20" s="23">
        <v>3105.4</v>
      </c>
      <c r="E20" s="23">
        <v>2861.5</v>
      </c>
      <c r="F20" s="23">
        <v>-0.1</v>
      </c>
      <c r="G20" s="24">
        <v>4839.6000000000004</v>
      </c>
    </row>
    <row r="21" spans="1:7" ht="13" thickTop="1" x14ac:dyDescent="0.15">
      <c r="A21" s="25">
        <v>501</v>
      </c>
      <c r="B21" s="26" t="s">
        <v>5</v>
      </c>
      <c r="C21" s="27">
        <v>4595.8000000000011</v>
      </c>
      <c r="D21" s="28">
        <v>3105.4</v>
      </c>
      <c r="E21" s="28">
        <v>2861.5</v>
      </c>
      <c r="F21" s="28">
        <v>-0.1</v>
      </c>
      <c r="G21" s="19">
        <v>4839.6000000000004</v>
      </c>
    </row>
    <row r="22" spans="1:7" x14ac:dyDescent="0.15">
      <c r="A22" s="25">
        <v>502</v>
      </c>
      <c r="B22" s="26" t="s">
        <v>4</v>
      </c>
      <c r="C22" s="27"/>
      <c r="D22" s="28"/>
      <c r="E22" s="28"/>
      <c r="F22" s="28"/>
      <c r="G22" s="19">
        <v>0</v>
      </c>
    </row>
    <row r="23" spans="1:7" ht="13" thickBot="1" x14ac:dyDescent="0.2">
      <c r="A23" s="20">
        <v>600</v>
      </c>
      <c r="B23" s="21" t="s">
        <v>79</v>
      </c>
      <c r="C23" s="22">
        <v>0</v>
      </c>
      <c r="D23" s="23">
        <v>0</v>
      </c>
      <c r="E23" s="23">
        <v>0</v>
      </c>
      <c r="F23" s="23">
        <v>0</v>
      </c>
      <c r="G23" s="24">
        <v>0</v>
      </c>
    </row>
    <row r="24" spans="1:7" ht="13" thickTop="1" x14ac:dyDescent="0.15">
      <c r="A24" s="25">
        <v>601</v>
      </c>
      <c r="B24" s="26" t="s">
        <v>5</v>
      </c>
      <c r="C24" s="27"/>
      <c r="D24" s="28"/>
      <c r="E24" s="28"/>
      <c r="F24" s="28"/>
      <c r="G24" s="19">
        <v>0</v>
      </c>
    </row>
    <row r="25" spans="1:7" x14ac:dyDescent="0.15">
      <c r="A25" s="25">
        <v>602</v>
      </c>
      <c r="B25" s="26" t="s">
        <v>4</v>
      </c>
      <c r="C25" s="27"/>
      <c r="D25" s="28"/>
      <c r="E25" s="28"/>
      <c r="F25" s="28"/>
      <c r="G25" s="19">
        <v>0</v>
      </c>
    </row>
    <row r="26" spans="1:7" ht="13" thickBot="1" x14ac:dyDescent="0.2">
      <c r="A26" s="20">
        <v>700</v>
      </c>
      <c r="B26" s="21" t="s">
        <v>80</v>
      </c>
      <c r="C26" s="22">
        <v>3029.6000000000031</v>
      </c>
      <c r="D26" s="23">
        <v>48124.1</v>
      </c>
      <c r="E26" s="23">
        <v>46047.1</v>
      </c>
      <c r="F26" s="23">
        <v>-1511.2</v>
      </c>
      <c r="G26" s="24">
        <v>3595.400000000006</v>
      </c>
    </row>
    <row r="27" spans="1:7" ht="13" thickTop="1" x14ac:dyDescent="0.15">
      <c r="A27" s="25">
        <v>701</v>
      </c>
      <c r="B27" s="26" t="s">
        <v>5</v>
      </c>
      <c r="C27" s="27">
        <v>3029.6000000000031</v>
      </c>
      <c r="D27" s="28">
        <v>48124.1</v>
      </c>
      <c r="E27" s="28">
        <v>46047.1</v>
      </c>
      <c r="F27" s="28">
        <v>-1511.2</v>
      </c>
      <c r="G27" s="19">
        <v>3595.400000000006</v>
      </c>
    </row>
    <row r="28" spans="1:7" x14ac:dyDescent="0.15">
      <c r="A28" s="25">
        <v>702</v>
      </c>
      <c r="B28" s="26" t="s">
        <v>4</v>
      </c>
      <c r="C28" s="27"/>
      <c r="D28" s="28"/>
      <c r="E28" s="28"/>
      <c r="F28" s="28"/>
      <c r="G28" s="19">
        <v>0</v>
      </c>
    </row>
    <row r="29" spans="1:7" ht="13" thickBot="1" x14ac:dyDescent="0.2">
      <c r="A29" s="20">
        <v>800</v>
      </c>
      <c r="B29" s="21" t="s">
        <v>81</v>
      </c>
      <c r="C29" s="22">
        <v>29380.999999999993</v>
      </c>
      <c r="D29" s="23">
        <v>137260.5</v>
      </c>
      <c r="E29" s="23">
        <v>125662.3</v>
      </c>
      <c r="F29" s="23">
        <v>-4073.5</v>
      </c>
      <c r="G29" s="24">
        <v>36905.699999999997</v>
      </c>
    </row>
    <row r="30" spans="1:7" ht="13" thickTop="1" x14ac:dyDescent="0.15">
      <c r="A30" s="25">
        <v>801</v>
      </c>
      <c r="B30" s="26" t="s">
        <v>5</v>
      </c>
      <c r="C30" s="27"/>
      <c r="D30" s="28"/>
      <c r="E30" s="28"/>
      <c r="F30" s="28"/>
      <c r="G30" s="19">
        <v>0</v>
      </c>
    </row>
    <row r="31" spans="1:7" x14ac:dyDescent="0.15">
      <c r="A31" s="25">
        <v>802</v>
      </c>
      <c r="B31" s="26" t="s">
        <v>4</v>
      </c>
      <c r="C31" s="27">
        <v>29380.999999999993</v>
      </c>
      <c r="D31" s="28">
        <v>137260.5</v>
      </c>
      <c r="E31" s="28">
        <v>125662.3</v>
      </c>
      <c r="F31" s="28">
        <v>-4073.5</v>
      </c>
      <c r="G31" s="19">
        <v>36905.699999999997</v>
      </c>
    </row>
    <row r="32" spans="1:7" ht="13" thickBot="1" x14ac:dyDescent="0.2">
      <c r="A32" s="20">
        <v>900</v>
      </c>
      <c r="B32" s="21" t="s">
        <v>82</v>
      </c>
      <c r="C32" s="22">
        <v>0</v>
      </c>
      <c r="D32" s="23">
        <v>0</v>
      </c>
      <c r="E32" s="23">
        <v>0</v>
      </c>
      <c r="F32" s="23">
        <v>0</v>
      </c>
      <c r="G32" s="24">
        <v>0</v>
      </c>
    </row>
    <row r="33" spans="1:7" ht="13" thickTop="1" x14ac:dyDescent="0.15">
      <c r="A33" s="25">
        <v>901</v>
      </c>
      <c r="B33" s="26" t="s">
        <v>5</v>
      </c>
      <c r="C33" s="27"/>
      <c r="D33" s="28"/>
      <c r="E33" s="28"/>
      <c r="F33" s="28"/>
      <c r="G33" s="19">
        <v>0</v>
      </c>
    </row>
    <row r="34" spans="1:7" x14ac:dyDescent="0.15">
      <c r="A34" s="25">
        <v>902</v>
      </c>
      <c r="B34" s="26" t="s">
        <v>4</v>
      </c>
      <c r="C34" s="27"/>
      <c r="D34" s="28"/>
      <c r="E34" s="28"/>
      <c r="F34" s="28"/>
      <c r="G34" s="19">
        <v>0</v>
      </c>
    </row>
    <row r="35" spans="1:7" ht="13" thickBot="1" x14ac:dyDescent="0.2">
      <c r="A35" s="20">
        <v>1000</v>
      </c>
      <c r="B35" s="21" t="s">
        <v>83</v>
      </c>
      <c r="C35" s="22">
        <v>2641.3</v>
      </c>
      <c r="D35" s="23">
        <v>1771.9</v>
      </c>
      <c r="E35" s="23">
        <v>1075.9000000000001</v>
      </c>
      <c r="F35" s="23">
        <v>-30</v>
      </c>
      <c r="G35" s="24">
        <v>3307.3000000000006</v>
      </c>
    </row>
    <row r="36" spans="1:7" ht="13" thickTop="1" x14ac:dyDescent="0.15">
      <c r="A36" s="25">
        <v>1001</v>
      </c>
      <c r="B36" s="26" t="s">
        <v>5</v>
      </c>
      <c r="C36" s="27">
        <v>2641.3</v>
      </c>
      <c r="D36" s="28">
        <v>1771.9</v>
      </c>
      <c r="E36" s="28">
        <v>1075.9000000000001</v>
      </c>
      <c r="F36" s="28">
        <v>-30</v>
      </c>
      <c r="G36" s="19">
        <v>3307.3000000000006</v>
      </c>
    </row>
    <row r="37" spans="1:7" x14ac:dyDescent="0.15">
      <c r="A37" s="25">
        <v>1002</v>
      </c>
      <c r="B37" s="26" t="s">
        <v>4</v>
      </c>
      <c r="C37" s="27"/>
      <c r="D37" s="28"/>
      <c r="E37" s="28"/>
      <c r="F37" s="28"/>
      <c r="G37" s="19">
        <v>0</v>
      </c>
    </row>
    <row r="38" spans="1:7" ht="13" thickBot="1" x14ac:dyDescent="0.2">
      <c r="A38" s="20">
        <v>1100</v>
      </c>
      <c r="B38" s="21" t="s">
        <v>84</v>
      </c>
      <c r="C38" s="22">
        <v>38248.700000000004</v>
      </c>
      <c r="D38" s="23">
        <v>9162.9</v>
      </c>
      <c r="E38" s="23">
        <v>1229.0999999999999</v>
      </c>
      <c r="F38" s="23">
        <v>-11391.5</v>
      </c>
      <c r="G38" s="24">
        <v>34791.000000000007</v>
      </c>
    </row>
    <row r="39" spans="1:7" ht="13" thickTop="1" x14ac:dyDescent="0.15">
      <c r="A39" s="25">
        <v>1101</v>
      </c>
      <c r="B39" s="26" t="s">
        <v>5</v>
      </c>
      <c r="C39" s="27"/>
      <c r="D39" s="28"/>
      <c r="E39" s="28"/>
      <c r="F39" s="28"/>
      <c r="G39" s="19">
        <v>0</v>
      </c>
    </row>
    <row r="40" spans="1:7" ht="13" thickBot="1" x14ac:dyDescent="0.2">
      <c r="A40" s="29">
        <v>1102</v>
      </c>
      <c r="B40" s="30" t="s">
        <v>4</v>
      </c>
      <c r="C40" s="31">
        <v>38248.700000000004</v>
      </c>
      <c r="D40" s="32">
        <v>9162.9</v>
      </c>
      <c r="E40" s="32">
        <v>1229.0999999999999</v>
      </c>
      <c r="F40" s="32">
        <v>-11391.5</v>
      </c>
      <c r="G40" s="33">
        <v>34791.000000000007</v>
      </c>
    </row>
    <row r="41" spans="1:7" x14ac:dyDescent="0.15">
      <c r="A41" s="4" t="s">
        <v>85</v>
      </c>
    </row>
    <row r="42" spans="1:7" x14ac:dyDescent="0.15">
      <c r="A42" s="34" t="s">
        <v>86</v>
      </c>
      <c r="B42" s="35" t="s">
        <v>87</v>
      </c>
    </row>
    <row r="43" spans="1:7" x14ac:dyDescent="0.15">
      <c r="A43" s="34" t="s">
        <v>88</v>
      </c>
      <c r="B43" s="35" t="s">
        <v>89</v>
      </c>
    </row>
    <row r="44" spans="1:7" x14ac:dyDescent="0.15">
      <c r="A44" s="4"/>
      <c r="B44" s="36"/>
      <c r="C44" s="36"/>
      <c r="D44" s="36"/>
      <c r="E44" s="36"/>
      <c r="F44" s="36"/>
      <c r="G44" s="36"/>
    </row>
    <row r="45" spans="1:7" x14ac:dyDescent="0.15">
      <c r="A45" s="4"/>
      <c r="B45" s="36"/>
      <c r="C45" s="36"/>
      <c r="D45" s="36"/>
      <c r="E45" s="36"/>
      <c r="F45" s="36"/>
      <c r="G45" s="36"/>
    </row>
    <row r="46" spans="1:7" x14ac:dyDescent="0.15">
      <c r="A46" s="4"/>
      <c r="B46" s="36"/>
      <c r="C46" s="36"/>
      <c r="D46" s="36"/>
      <c r="E46" s="36"/>
      <c r="F46" s="36"/>
      <c r="G46" s="36"/>
    </row>
    <row r="47" spans="1:7" x14ac:dyDescent="0.15">
      <c r="A47" s="4"/>
      <c r="B47" s="36"/>
      <c r="C47" s="36"/>
      <c r="D47" s="36"/>
      <c r="E47" s="36"/>
      <c r="F47" s="36"/>
      <c r="G47" s="36"/>
    </row>
    <row r="48" spans="1:7" x14ac:dyDescent="0.15">
      <c r="A48" s="4"/>
      <c r="B48" s="36"/>
      <c r="C48" s="36"/>
      <c r="D48" s="36"/>
      <c r="E48" s="36"/>
      <c r="F48" s="36"/>
      <c r="G48" s="36"/>
    </row>
    <row r="49" spans="1:7" x14ac:dyDescent="0.15">
      <c r="A49" s="4"/>
      <c r="B49" s="36"/>
      <c r="C49" s="36"/>
      <c r="D49" s="36"/>
      <c r="E49" s="36"/>
      <c r="F49" s="36"/>
      <c r="G49" s="36"/>
    </row>
    <row r="50" spans="1:7" x14ac:dyDescent="0.15">
      <c r="A50" s="4"/>
      <c r="B50" s="36"/>
      <c r="C50" s="36"/>
      <c r="D50" s="36"/>
      <c r="E50" s="36"/>
      <c r="F50" s="36"/>
      <c r="G50" s="36"/>
    </row>
    <row r="51" spans="1:7" x14ac:dyDescent="0.15">
      <c r="A51" s="4"/>
      <c r="B51" s="36"/>
      <c r="C51" s="36"/>
      <c r="D51" s="36"/>
      <c r="E51" s="36"/>
      <c r="F51" s="36"/>
      <c r="G51" s="36"/>
    </row>
    <row r="52" spans="1:7" x14ac:dyDescent="0.15">
      <c r="A52" s="4"/>
      <c r="B52" s="36"/>
      <c r="C52" s="36"/>
      <c r="D52" s="36"/>
      <c r="E52" s="36"/>
      <c r="F52" s="36"/>
      <c r="G52" s="36"/>
    </row>
    <row r="53" spans="1:7" x14ac:dyDescent="0.15">
      <c r="A53" s="4"/>
    </row>
    <row r="54" spans="1:7" x14ac:dyDescent="0.15">
      <c r="A54" s="4"/>
    </row>
    <row r="55" spans="1:7" x14ac:dyDescent="0.15">
      <c r="A55" s="4"/>
    </row>
    <row r="56" spans="1:7" x14ac:dyDescent="0.15">
      <c r="A56" s="4"/>
    </row>
    <row r="57" spans="1:7" x14ac:dyDescent="0.15">
      <c r="A57" s="4"/>
    </row>
    <row r="58" spans="1:7" x14ac:dyDescent="0.15">
      <c r="A58" s="4"/>
    </row>
    <row r="59" spans="1:7" x14ac:dyDescent="0.15">
      <c r="A59" s="4"/>
    </row>
    <row r="60" spans="1:7" x14ac:dyDescent="0.15">
      <c r="A60" s="4"/>
    </row>
    <row r="61" spans="1:7" x14ac:dyDescent="0.15">
      <c r="A61" s="4"/>
    </row>
    <row r="62" spans="1:7" x14ac:dyDescent="0.15">
      <c r="A62" s="4"/>
    </row>
    <row r="63" spans="1:7" x14ac:dyDescent="0.15">
      <c r="A63" s="4"/>
    </row>
    <row r="64" spans="1:7" x14ac:dyDescent="0.15">
      <c r="A64" s="4"/>
    </row>
    <row r="65" spans="1:1" x14ac:dyDescent="0.15">
      <c r="A65" s="4"/>
    </row>
    <row r="66" spans="1:1" x14ac:dyDescent="0.15">
      <c r="A66" s="4"/>
    </row>
    <row r="67" spans="1:1" x14ac:dyDescent="0.15">
      <c r="A67" s="4"/>
    </row>
    <row r="68" spans="1:1" x14ac:dyDescent="0.15">
      <c r="A68" s="4"/>
    </row>
    <row r="69" spans="1:1" x14ac:dyDescent="0.15">
      <c r="A69" s="4"/>
    </row>
    <row r="70" spans="1:1" x14ac:dyDescent="0.15">
      <c r="A70" s="4"/>
    </row>
    <row r="71" spans="1:1" x14ac:dyDescent="0.15">
      <c r="A71" s="4"/>
    </row>
    <row r="72" spans="1:1" x14ac:dyDescent="0.15">
      <c r="A72" s="4"/>
    </row>
    <row r="73" spans="1:1" x14ac:dyDescent="0.15">
      <c r="A73" s="4"/>
    </row>
    <row r="74" spans="1:1" x14ac:dyDescent="0.15">
      <c r="A74" s="4"/>
    </row>
    <row r="75" spans="1:1" x14ac:dyDescent="0.15">
      <c r="A75" s="4"/>
    </row>
    <row r="76" spans="1:1" x14ac:dyDescent="0.15">
      <c r="A76" s="4"/>
    </row>
    <row r="77" spans="1:1" x14ac:dyDescent="0.15">
      <c r="A77" s="4"/>
    </row>
    <row r="78" spans="1:1" x14ac:dyDescent="0.15">
      <c r="A78" s="4"/>
    </row>
    <row r="79" spans="1:1" x14ac:dyDescent="0.15">
      <c r="A79" s="4"/>
    </row>
    <row r="80" spans="1:1" x14ac:dyDescent="0.15">
      <c r="A80" s="4"/>
    </row>
    <row r="81" spans="1:1" x14ac:dyDescent="0.15">
      <c r="A81" s="4"/>
    </row>
    <row r="82" spans="1:1" x14ac:dyDescent="0.15">
      <c r="A82" s="4"/>
    </row>
    <row r="83" spans="1:1" x14ac:dyDescent="0.15">
      <c r="A83" s="4"/>
    </row>
    <row r="84" spans="1:1" x14ac:dyDescent="0.15">
      <c r="A84" s="4"/>
    </row>
    <row r="85" spans="1:1" x14ac:dyDescent="0.15">
      <c r="A85" s="4"/>
    </row>
    <row r="86" spans="1:1" x14ac:dyDescent="0.15">
      <c r="A86" s="4"/>
    </row>
    <row r="87" spans="1:1" x14ac:dyDescent="0.15">
      <c r="A87" s="4"/>
    </row>
    <row r="88" spans="1:1" x14ac:dyDescent="0.15">
      <c r="A88" s="4"/>
    </row>
    <row r="89" spans="1:1" x14ac:dyDescent="0.15">
      <c r="A89" s="4"/>
    </row>
    <row r="90" spans="1:1" x14ac:dyDescent="0.15">
      <c r="A90" s="4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  <row r="125" spans="1:1" x14ac:dyDescent="0.15">
      <c r="A125" s="37"/>
    </row>
    <row r="126" spans="1:1" x14ac:dyDescent="0.15">
      <c r="A126" s="37"/>
    </row>
    <row r="127" spans="1:1" x14ac:dyDescent="0.15">
      <c r="A127" s="37"/>
    </row>
    <row r="128" spans="1:1" x14ac:dyDescent="0.15">
      <c r="A128" s="37"/>
    </row>
    <row r="129" spans="1:1" x14ac:dyDescent="0.15">
      <c r="A129" s="37"/>
    </row>
    <row r="130" spans="1:1" x14ac:dyDescent="0.15">
      <c r="A130" s="37"/>
    </row>
    <row r="131" spans="1:1" x14ac:dyDescent="0.15">
      <c r="A131" s="37"/>
    </row>
    <row r="132" spans="1:1" x14ac:dyDescent="0.15">
      <c r="A132" s="37"/>
    </row>
    <row r="133" spans="1:1" x14ac:dyDescent="0.15">
      <c r="A133" s="37"/>
    </row>
    <row r="134" spans="1:1" x14ac:dyDescent="0.15">
      <c r="A134" s="37"/>
    </row>
    <row r="135" spans="1:1" x14ac:dyDescent="0.15">
      <c r="A135" s="37"/>
    </row>
    <row r="136" spans="1:1" x14ac:dyDescent="0.15">
      <c r="A136" s="37"/>
    </row>
    <row r="137" spans="1:1" x14ac:dyDescent="0.15">
      <c r="A137" s="37"/>
    </row>
    <row r="138" spans="1:1" x14ac:dyDescent="0.15">
      <c r="A138" s="37"/>
    </row>
    <row r="139" spans="1:1" x14ac:dyDescent="0.15">
      <c r="A139" s="37"/>
    </row>
    <row r="140" spans="1:1" x14ac:dyDescent="0.15">
      <c r="A140" s="37"/>
    </row>
    <row r="141" spans="1:1" x14ac:dyDescent="0.15">
      <c r="A141" s="37"/>
    </row>
    <row r="142" spans="1:1" x14ac:dyDescent="0.15">
      <c r="A142" s="37"/>
    </row>
    <row r="143" spans="1:1" x14ac:dyDescent="0.15">
      <c r="A143" s="37"/>
    </row>
    <row r="144" spans="1:1" x14ac:dyDescent="0.15">
      <c r="A144" s="37"/>
    </row>
    <row r="145" spans="1:1" x14ac:dyDescent="0.15">
      <c r="A145" s="37"/>
    </row>
    <row r="146" spans="1:1" x14ac:dyDescent="0.15">
      <c r="A146" s="37"/>
    </row>
    <row r="147" spans="1:1" x14ac:dyDescent="0.15">
      <c r="A147" s="37"/>
    </row>
    <row r="148" spans="1:1" x14ac:dyDescent="0.15">
      <c r="A148" s="37"/>
    </row>
    <row r="149" spans="1:1" x14ac:dyDescent="0.15">
      <c r="A149" s="37"/>
    </row>
    <row r="150" spans="1:1" x14ac:dyDescent="0.15">
      <c r="A150" s="37"/>
    </row>
    <row r="151" spans="1:1" x14ac:dyDescent="0.15">
      <c r="A151" s="37"/>
    </row>
    <row r="152" spans="1:1" x14ac:dyDescent="0.15">
      <c r="A152" s="37"/>
    </row>
    <row r="153" spans="1:1" x14ac:dyDescent="0.15">
      <c r="A153" s="37"/>
    </row>
    <row r="154" spans="1:1" x14ac:dyDescent="0.15">
      <c r="A154" s="37"/>
    </row>
    <row r="155" spans="1:1" x14ac:dyDescent="0.15">
      <c r="A155" s="37"/>
    </row>
    <row r="156" spans="1:1" x14ac:dyDescent="0.15">
      <c r="A156" s="37"/>
    </row>
    <row r="157" spans="1:1" x14ac:dyDescent="0.15">
      <c r="A157" s="37"/>
    </row>
    <row r="158" spans="1:1" x14ac:dyDescent="0.15">
      <c r="A158" s="37"/>
    </row>
    <row r="159" spans="1:1" x14ac:dyDescent="0.15">
      <c r="A159" s="37"/>
    </row>
    <row r="160" spans="1:1" x14ac:dyDescent="0.15">
      <c r="A160" s="37"/>
    </row>
    <row r="161" spans="1:1" x14ac:dyDescent="0.15">
      <c r="A161" s="37"/>
    </row>
    <row r="162" spans="1:1" x14ac:dyDescent="0.15">
      <c r="A162" s="37"/>
    </row>
    <row r="163" spans="1:1" x14ac:dyDescent="0.15">
      <c r="A163" s="37"/>
    </row>
    <row r="164" spans="1:1" x14ac:dyDescent="0.15">
      <c r="A164" s="37"/>
    </row>
    <row r="165" spans="1:1" x14ac:dyDescent="0.15">
      <c r="A165" s="37"/>
    </row>
    <row r="166" spans="1:1" x14ac:dyDescent="0.15">
      <c r="A166" s="37"/>
    </row>
    <row r="167" spans="1:1" x14ac:dyDescent="0.15">
      <c r="A167" s="37"/>
    </row>
    <row r="168" spans="1:1" x14ac:dyDescent="0.15">
      <c r="A168" s="37"/>
    </row>
    <row r="169" spans="1:1" x14ac:dyDescent="0.15">
      <c r="A169" s="37"/>
    </row>
    <row r="170" spans="1:1" x14ac:dyDescent="0.15">
      <c r="A170" s="37"/>
    </row>
    <row r="171" spans="1:1" x14ac:dyDescent="0.15">
      <c r="A171" s="37"/>
    </row>
    <row r="172" spans="1:1" x14ac:dyDescent="0.15">
      <c r="A172" s="37"/>
    </row>
    <row r="173" spans="1:1" x14ac:dyDescent="0.15">
      <c r="A173" s="37"/>
    </row>
    <row r="174" spans="1:1" x14ac:dyDescent="0.15">
      <c r="A174" s="37"/>
    </row>
    <row r="175" spans="1:1" x14ac:dyDescent="0.15">
      <c r="A175" s="37"/>
    </row>
    <row r="176" spans="1:1" x14ac:dyDescent="0.15">
      <c r="A176" s="37"/>
    </row>
    <row r="177" spans="1:1" x14ac:dyDescent="0.15">
      <c r="A177" s="37"/>
    </row>
    <row r="178" spans="1:1" x14ac:dyDescent="0.15">
      <c r="A178" s="37"/>
    </row>
    <row r="179" spans="1:1" x14ac:dyDescent="0.15">
      <c r="A179" s="37"/>
    </row>
    <row r="180" spans="1:1" x14ac:dyDescent="0.15">
      <c r="A180" s="37"/>
    </row>
    <row r="181" spans="1:1" x14ac:dyDescent="0.15">
      <c r="A181" s="37"/>
    </row>
    <row r="182" spans="1:1" x14ac:dyDescent="0.15">
      <c r="A182" s="37"/>
    </row>
    <row r="183" spans="1:1" x14ac:dyDescent="0.15">
      <c r="A183" s="37"/>
    </row>
    <row r="184" spans="1:1" x14ac:dyDescent="0.15">
      <c r="A184" s="37"/>
    </row>
    <row r="185" spans="1:1" x14ac:dyDescent="0.15">
      <c r="A185" s="37"/>
    </row>
    <row r="186" spans="1:1" x14ac:dyDescent="0.15">
      <c r="A186" s="37"/>
    </row>
    <row r="187" spans="1:1" x14ac:dyDescent="0.15">
      <c r="A187" s="37"/>
    </row>
    <row r="188" spans="1:1" x14ac:dyDescent="0.15">
      <c r="A188" s="37"/>
    </row>
    <row r="189" spans="1:1" x14ac:dyDescent="0.15">
      <c r="A189" s="37"/>
    </row>
    <row r="190" spans="1:1" x14ac:dyDescent="0.15">
      <c r="A190" s="37"/>
    </row>
    <row r="191" spans="1:1" x14ac:dyDescent="0.15">
      <c r="A191" s="37"/>
    </row>
    <row r="192" spans="1:1" x14ac:dyDescent="0.15">
      <c r="A192" s="37"/>
    </row>
    <row r="193" spans="1:1" x14ac:dyDescent="0.15">
      <c r="A193" s="37"/>
    </row>
    <row r="194" spans="1:1" x14ac:dyDescent="0.15">
      <c r="A194" s="37"/>
    </row>
    <row r="195" spans="1:1" x14ac:dyDescent="0.15">
      <c r="A195" s="37"/>
    </row>
    <row r="196" spans="1:1" x14ac:dyDescent="0.15">
      <c r="A196" s="37"/>
    </row>
    <row r="197" spans="1:1" x14ac:dyDescent="0.15">
      <c r="A197" s="37"/>
    </row>
    <row r="198" spans="1:1" x14ac:dyDescent="0.15">
      <c r="A198" s="37"/>
    </row>
    <row r="199" spans="1:1" x14ac:dyDescent="0.15">
      <c r="A199" s="37"/>
    </row>
    <row r="200" spans="1:1" x14ac:dyDescent="0.15">
      <c r="A200" s="37"/>
    </row>
    <row r="201" spans="1:1" x14ac:dyDescent="0.15">
      <c r="A201" s="37"/>
    </row>
    <row r="202" spans="1:1" x14ac:dyDescent="0.15">
      <c r="A202" s="37"/>
    </row>
    <row r="203" spans="1:1" x14ac:dyDescent="0.15">
      <c r="A203" s="37"/>
    </row>
    <row r="204" spans="1:1" x14ac:dyDescent="0.15">
      <c r="A204" s="37"/>
    </row>
    <row r="205" spans="1:1" x14ac:dyDescent="0.15">
      <c r="A205" s="37"/>
    </row>
    <row r="206" spans="1:1" x14ac:dyDescent="0.15">
      <c r="A206" s="37"/>
    </row>
    <row r="207" spans="1:1" x14ac:dyDescent="0.15">
      <c r="A207" s="37"/>
    </row>
    <row r="208" spans="1:1" x14ac:dyDescent="0.15">
      <c r="A208" s="37"/>
    </row>
    <row r="209" spans="1:1" x14ac:dyDescent="0.15">
      <c r="A209" s="37"/>
    </row>
    <row r="210" spans="1:1" x14ac:dyDescent="0.15">
      <c r="A210" s="37"/>
    </row>
    <row r="211" spans="1:1" x14ac:dyDescent="0.15">
      <c r="A211" s="37"/>
    </row>
    <row r="212" spans="1:1" x14ac:dyDescent="0.15">
      <c r="A212" s="37"/>
    </row>
    <row r="213" spans="1:1" x14ac:dyDescent="0.15">
      <c r="A213" s="37"/>
    </row>
    <row r="214" spans="1:1" x14ac:dyDescent="0.15">
      <c r="A214" s="37"/>
    </row>
    <row r="215" spans="1:1" x14ac:dyDescent="0.15">
      <c r="A215" s="37"/>
    </row>
    <row r="216" spans="1:1" x14ac:dyDescent="0.15">
      <c r="A216" s="37"/>
    </row>
    <row r="217" spans="1:1" x14ac:dyDescent="0.15">
      <c r="A217" s="37"/>
    </row>
    <row r="218" spans="1:1" x14ac:dyDescent="0.15">
      <c r="A218" s="37"/>
    </row>
    <row r="219" spans="1:1" x14ac:dyDescent="0.15">
      <c r="A219" s="37"/>
    </row>
    <row r="220" spans="1:1" x14ac:dyDescent="0.15">
      <c r="A220" s="37"/>
    </row>
    <row r="221" spans="1:1" x14ac:dyDescent="0.15">
      <c r="A221" s="37"/>
    </row>
    <row r="222" spans="1:1" x14ac:dyDescent="0.15">
      <c r="A222" s="37"/>
    </row>
    <row r="223" spans="1:1" x14ac:dyDescent="0.15">
      <c r="A223" s="37"/>
    </row>
    <row r="224" spans="1:1" x14ac:dyDescent="0.15">
      <c r="A224" s="37"/>
    </row>
    <row r="225" spans="1:1" x14ac:dyDescent="0.15">
      <c r="A225" s="37"/>
    </row>
    <row r="226" spans="1:1" x14ac:dyDescent="0.15">
      <c r="A226" s="37"/>
    </row>
    <row r="227" spans="1:1" x14ac:dyDescent="0.15">
      <c r="A227" s="37"/>
    </row>
    <row r="228" spans="1:1" x14ac:dyDescent="0.15">
      <c r="A228" s="37"/>
    </row>
    <row r="229" spans="1:1" x14ac:dyDescent="0.15">
      <c r="A229" s="37"/>
    </row>
    <row r="230" spans="1:1" x14ac:dyDescent="0.15">
      <c r="A230" s="37"/>
    </row>
    <row r="231" spans="1:1" x14ac:dyDescent="0.15">
      <c r="A231" s="37"/>
    </row>
    <row r="232" spans="1:1" x14ac:dyDescent="0.15">
      <c r="A232" s="37"/>
    </row>
    <row r="233" spans="1:1" x14ac:dyDescent="0.15">
      <c r="A233" s="37"/>
    </row>
    <row r="234" spans="1:1" x14ac:dyDescent="0.15">
      <c r="A234" s="37"/>
    </row>
    <row r="235" spans="1:1" x14ac:dyDescent="0.15">
      <c r="A235" s="37"/>
    </row>
    <row r="236" spans="1:1" x14ac:dyDescent="0.15">
      <c r="A236" s="37"/>
    </row>
    <row r="237" spans="1:1" x14ac:dyDescent="0.15">
      <c r="A237" s="37"/>
    </row>
    <row r="238" spans="1:1" x14ac:dyDescent="0.15">
      <c r="A238" s="37"/>
    </row>
    <row r="239" spans="1:1" x14ac:dyDescent="0.15">
      <c r="A239" s="37"/>
    </row>
    <row r="240" spans="1:1" x14ac:dyDescent="0.15">
      <c r="A240" s="37"/>
    </row>
    <row r="241" spans="1:1" x14ac:dyDescent="0.15">
      <c r="A241" s="37"/>
    </row>
    <row r="242" spans="1:1" x14ac:dyDescent="0.15">
      <c r="A242" s="37"/>
    </row>
    <row r="243" spans="1:1" x14ac:dyDescent="0.15">
      <c r="A243" s="37"/>
    </row>
    <row r="244" spans="1:1" x14ac:dyDescent="0.15">
      <c r="A244" s="37"/>
    </row>
    <row r="245" spans="1:1" x14ac:dyDescent="0.15">
      <c r="A245" s="37"/>
    </row>
    <row r="246" spans="1:1" x14ac:dyDescent="0.15">
      <c r="A246" s="37"/>
    </row>
    <row r="247" spans="1:1" x14ac:dyDescent="0.15">
      <c r="A247" s="37"/>
    </row>
    <row r="248" spans="1:1" x14ac:dyDescent="0.15">
      <c r="A248" s="37"/>
    </row>
    <row r="249" spans="1:1" x14ac:dyDescent="0.15">
      <c r="A249" s="37"/>
    </row>
    <row r="250" spans="1:1" x14ac:dyDescent="0.15">
      <c r="A250" s="37"/>
    </row>
    <row r="251" spans="1:1" x14ac:dyDescent="0.15">
      <c r="A251" s="37"/>
    </row>
    <row r="252" spans="1:1" x14ac:dyDescent="0.15">
      <c r="A252" s="37"/>
    </row>
    <row r="253" spans="1:1" x14ac:dyDescent="0.15">
      <c r="A253" s="37"/>
    </row>
    <row r="254" spans="1:1" x14ac:dyDescent="0.15">
      <c r="A254" s="37"/>
    </row>
    <row r="255" spans="1:1" x14ac:dyDescent="0.15">
      <c r="A255" s="37"/>
    </row>
    <row r="256" spans="1:1" x14ac:dyDescent="0.15">
      <c r="A256" s="37"/>
    </row>
    <row r="257" spans="1:1" x14ac:dyDescent="0.15">
      <c r="A257" s="37"/>
    </row>
    <row r="258" spans="1:1" x14ac:dyDescent="0.15">
      <c r="A258" s="37"/>
    </row>
    <row r="259" spans="1:1" x14ac:dyDescent="0.15">
      <c r="A259" s="37"/>
    </row>
    <row r="260" spans="1:1" x14ac:dyDescent="0.15">
      <c r="A260" s="37"/>
    </row>
    <row r="261" spans="1:1" x14ac:dyDescent="0.15">
      <c r="A261" s="37"/>
    </row>
    <row r="262" spans="1:1" x14ac:dyDescent="0.15">
      <c r="A262" s="37"/>
    </row>
    <row r="263" spans="1:1" x14ac:dyDescent="0.15">
      <c r="A263" s="37"/>
    </row>
    <row r="264" spans="1:1" x14ac:dyDescent="0.15">
      <c r="A264" s="37"/>
    </row>
    <row r="265" spans="1:1" x14ac:dyDescent="0.15">
      <c r="A265" s="37"/>
    </row>
    <row r="266" spans="1:1" x14ac:dyDescent="0.15">
      <c r="A266" s="37"/>
    </row>
    <row r="267" spans="1:1" x14ac:dyDescent="0.15">
      <c r="A267" s="37"/>
    </row>
    <row r="268" spans="1:1" x14ac:dyDescent="0.15">
      <c r="A268" s="37"/>
    </row>
    <row r="269" spans="1:1" x14ac:dyDescent="0.15">
      <c r="A269" s="37"/>
    </row>
    <row r="270" spans="1:1" x14ac:dyDescent="0.15">
      <c r="A270" s="37"/>
    </row>
    <row r="271" spans="1:1" x14ac:dyDescent="0.15">
      <c r="A271" s="37"/>
    </row>
    <row r="272" spans="1:1" x14ac:dyDescent="0.15">
      <c r="A272" s="37"/>
    </row>
    <row r="273" spans="1:1" x14ac:dyDescent="0.15">
      <c r="A273" s="37"/>
    </row>
    <row r="274" spans="1:1" x14ac:dyDescent="0.15">
      <c r="A274" s="37"/>
    </row>
    <row r="275" spans="1:1" x14ac:dyDescent="0.15">
      <c r="A275" s="37"/>
    </row>
    <row r="276" spans="1:1" x14ac:dyDescent="0.15">
      <c r="A276" s="37"/>
    </row>
    <row r="277" spans="1:1" x14ac:dyDescent="0.15">
      <c r="A277" s="37"/>
    </row>
    <row r="278" spans="1:1" x14ac:dyDescent="0.15">
      <c r="A278" s="37"/>
    </row>
    <row r="279" spans="1:1" x14ac:dyDescent="0.15">
      <c r="A279" s="37"/>
    </row>
    <row r="280" spans="1:1" x14ac:dyDescent="0.15">
      <c r="A280" s="37"/>
    </row>
    <row r="281" spans="1:1" x14ac:dyDescent="0.15">
      <c r="A281" s="37"/>
    </row>
    <row r="282" spans="1:1" x14ac:dyDescent="0.15">
      <c r="A282" s="37"/>
    </row>
    <row r="283" spans="1:1" x14ac:dyDescent="0.15">
      <c r="A283" s="37"/>
    </row>
    <row r="284" spans="1:1" x14ac:dyDescent="0.15">
      <c r="A284" s="37"/>
    </row>
    <row r="285" spans="1:1" x14ac:dyDescent="0.15">
      <c r="A285" s="37"/>
    </row>
    <row r="286" spans="1:1" x14ac:dyDescent="0.15">
      <c r="A286" s="37"/>
    </row>
    <row r="287" spans="1:1" x14ac:dyDescent="0.15">
      <c r="A287" s="37"/>
    </row>
    <row r="288" spans="1:1" x14ac:dyDescent="0.15">
      <c r="A288" s="37"/>
    </row>
    <row r="289" spans="1:1" x14ac:dyDescent="0.15">
      <c r="A289" s="37"/>
    </row>
    <row r="290" spans="1:1" x14ac:dyDescent="0.15">
      <c r="A290" s="37"/>
    </row>
    <row r="291" spans="1:1" x14ac:dyDescent="0.15">
      <c r="A291" s="37"/>
    </row>
    <row r="292" spans="1:1" x14ac:dyDescent="0.15">
      <c r="A292" s="37"/>
    </row>
    <row r="293" spans="1:1" x14ac:dyDescent="0.15">
      <c r="A293" s="37"/>
    </row>
    <row r="294" spans="1:1" x14ac:dyDescent="0.15">
      <c r="A294" s="37"/>
    </row>
    <row r="295" spans="1:1" x14ac:dyDescent="0.15">
      <c r="A295" s="37"/>
    </row>
    <row r="296" spans="1:1" x14ac:dyDescent="0.15">
      <c r="A296" s="37"/>
    </row>
    <row r="297" spans="1:1" x14ac:dyDescent="0.15">
      <c r="A297" s="37"/>
    </row>
    <row r="298" spans="1:1" x14ac:dyDescent="0.15">
      <c r="A298" s="37"/>
    </row>
    <row r="299" spans="1:1" x14ac:dyDescent="0.15">
      <c r="A299" s="37"/>
    </row>
    <row r="300" spans="1:1" x14ac:dyDescent="0.15">
      <c r="A300" s="37"/>
    </row>
    <row r="301" spans="1:1" x14ac:dyDescent="0.15">
      <c r="A301" s="37"/>
    </row>
    <row r="302" spans="1:1" x14ac:dyDescent="0.15">
      <c r="A302" s="37"/>
    </row>
    <row r="303" spans="1:1" x14ac:dyDescent="0.15">
      <c r="A303" s="37"/>
    </row>
    <row r="304" spans="1:1" x14ac:dyDescent="0.15">
      <c r="A304" s="37"/>
    </row>
    <row r="305" spans="1:1" x14ac:dyDescent="0.15">
      <c r="A305" s="37"/>
    </row>
    <row r="306" spans="1:1" x14ac:dyDescent="0.15">
      <c r="A306" s="37"/>
    </row>
    <row r="307" spans="1:1" x14ac:dyDescent="0.15">
      <c r="A307" s="37"/>
    </row>
    <row r="308" spans="1:1" x14ac:dyDescent="0.15">
      <c r="A308" s="37"/>
    </row>
    <row r="309" spans="1:1" x14ac:dyDescent="0.15">
      <c r="A309" s="37"/>
    </row>
    <row r="310" spans="1:1" x14ac:dyDescent="0.15">
      <c r="A310" s="37"/>
    </row>
    <row r="311" spans="1:1" x14ac:dyDescent="0.15">
      <c r="A311" s="37"/>
    </row>
    <row r="312" spans="1:1" x14ac:dyDescent="0.15">
      <c r="A312" s="37"/>
    </row>
    <row r="313" spans="1:1" x14ac:dyDescent="0.15">
      <c r="A313" s="37"/>
    </row>
    <row r="314" spans="1:1" x14ac:dyDescent="0.15">
      <c r="A314" s="37"/>
    </row>
    <row r="315" spans="1:1" x14ac:dyDescent="0.15">
      <c r="A315" s="37"/>
    </row>
    <row r="316" spans="1:1" x14ac:dyDescent="0.15">
      <c r="A316" s="37"/>
    </row>
    <row r="317" spans="1:1" x14ac:dyDescent="0.15">
      <c r="A317" s="37"/>
    </row>
    <row r="318" spans="1:1" x14ac:dyDescent="0.15">
      <c r="A318" s="37"/>
    </row>
    <row r="319" spans="1:1" x14ac:dyDescent="0.15">
      <c r="A319" s="37"/>
    </row>
    <row r="320" spans="1:1" x14ac:dyDescent="0.15">
      <c r="A320" s="37"/>
    </row>
    <row r="321" spans="1:1" x14ac:dyDescent="0.15">
      <c r="A321" s="37"/>
    </row>
    <row r="322" spans="1:1" x14ac:dyDescent="0.15">
      <c r="A322" s="37"/>
    </row>
    <row r="323" spans="1:1" x14ac:dyDescent="0.15">
      <c r="A323" s="37"/>
    </row>
    <row r="324" spans="1:1" x14ac:dyDescent="0.15">
      <c r="A324" s="37"/>
    </row>
    <row r="325" spans="1:1" x14ac:dyDescent="0.15">
      <c r="A325" s="37"/>
    </row>
    <row r="326" spans="1:1" x14ac:dyDescent="0.15">
      <c r="A326" s="37"/>
    </row>
    <row r="327" spans="1:1" x14ac:dyDescent="0.15">
      <c r="A327" s="37"/>
    </row>
    <row r="328" spans="1:1" x14ac:dyDescent="0.15">
      <c r="A328" s="37"/>
    </row>
    <row r="329" spans="1:1" x14ac:dyDescent="0.15">
      <c r="A329" s="37"/>
    </row>
    <row r="330" spans="1:1" x14ac:dyDescent="0.15">
      <c r="A330" s="37"/>
    </row>
    <row r="331" spans="1:1" x14ac:dyDescent="0.15">
      <c r="A331" s="37"/>
    </row>
    <row r="332" spans="1:1" x14ac:dyDescent="0.15">
      <c r="A332" s="37"/>
    </row>
    <row r="333" spans="1:1" x14ac:dyDescent="0.15">
      <c r="A333" s="37"/>
    </row>
    <row r="334" spans="1:1" x14ac:dyDescent="0.15">
      <c r="A334" s="37"/>
    </row>
    <row r="335" spans="1:1" x14ac:dyDescent="0.15">
      <c r="A335" s="37"/>
    </row>
    <row r="336" spans="1:1" x14ac:dyDescent="0.15">
      <c r="A336" s="37"/>
    </row>
    <row r="337" spans="1:1" x14ac:dyDescent="0.15">
      <c r="A337" s="37"/>
    </row>
    <row r="338" spans="1:1" x14ac:dyDescent="0.15">
      <c r="A338" s="37"/>
    </row>
    <row r="339" spans="1:1" x14ac:dyDescent="0.15">
      <c r="A339" s="37"/>
    </row>
    <row r="340" spans="1:1" x14ac:dyDescent="0.15">
      <c r="A340" s="37"/>
    </row>
    <row r="341" spans="1:1" x14ac:dyDescent="0.15">
      <c r="A341" s="37"/>
    </row>
    <row r="342" spans="1:1" x14ac:dyDescent="0.15">
      <c r="A342" s="37"/>
    </row>
    <row r="343" spans="1:1" x14ac:dyDescent="0.15">
      <c r="A343" s="37"/>
    </row>
    <row r="344" spans="1:1" x14ac:dyDescent="0.15">
      <c r="A344" s="37"/>
    </row>
    <row r="345" spans="1:1" x14ac:dyDescent="0.15">
      <c r="A345" s="37"/>
    </row>
    <row r="346" spans="1:1" x14ac:dyDescent="0.15">
      <c r="A346" s="37"/>
    </row>
    <row r="347" spans="1:1" x14ac:dyDescent="0.15">
      <c r="A347" s="37"/>
    </row>
    <row r="348" spans="1:1" x14ac:dyDescent="0.15">
      <c r="A348" s="37"/>
    </row>
    <row r="349" spans="1:1" x14ac:dyDescent="0.15">
      <c r="A349" s="37"/>
    </row>
    <row r="350" spans="1:1" x14ac:dyDescent="0.15">
      <c r="A350" s="37"/>
    </row>
    <row r="351" spans="1:1" x14ac:dyDescent="0.15">
      <c r="A351" s="37"/>
    </row>
    <row r="352" spans="1:1" x14ac:dyDescent="0.15">
      <c r="A352" s="37"/>
    </row>
    <row r="353" spans="1:1" x14ac:dyDescent="0.15">
      <c r="A353" s="37"/>
    </row>
    <row r="354" spans="1:1" x14ac:dyDescent="0.15">
      <c r="A354" s="37"/>
    </row>
    <row r="355" spans="1:1" x14ac:dyDescent="0.15">
      <c r="A355" s="37"/>
    </row>
    <row r="356" spans="1:1" x14ac:dyDescent="0.15">
      <c r="A356" s="37"/>
    </row>
    <row r="357" spans="1:1" x14ac:dyDescent="0.15">
      <c r="A357" s="37"/>
    </row>
    <row r="358" spans="1:1" x14ac:dyDescent="0.15">
      <c r="A358" s="37"/>
    </row>
    <row r="359" spans="1:1" x14ac:dyDescent="0.15">
      <c r="A359" s="37"/>
    </row>
    <row r="360" spans="1:1" x14ac:dyDescent="0.15">
      <c r="A360" s="37"/>
    </row>
    <row r="361" spans="1:1" x14ac:dyDescent="0.15">
      <c r="A361" s="37"/>
    </row>
    <row r="362" spans="1:1" x14ac:dyDescent="0.15">
      <c r="A362" s="37"/>
    </row>
    <row r="363" spans="1:1" x14ac:dyDescent="0.15">
      <c r="A363" s="37"/>
    </row>
    <row r="364" spans="1:1" x14ac:dyDescent="0.15">
      <c r="A364" s="37"/>
    </row>
    <row r="365" spans="1:1" x14ac:dyDescent="0.15">
      <c r="A365" s="37"/>
    </row>
    <row r="366" spans="1:1" x14ac:dyDescent="0.15">
      <c r="A366" s="37"/>
    </row>
    <row r="367" spans="1:1" x14ac:dyDescent="0.15">
      <c r="A367" s="37"/>
    </row>
    <row r="368" spans="1:1" x14ac:dyDescent="0.15">
      <c r="A368" s="37"/>
    </row>
    <row r="369" spans="1:1" x14ac:dyDescent="0.15">
      <c r="A369" s="37"/>
    </row>
    <row r="370" spans="1:1" x14ac:dyDescent="0.15">
      <c r="A370" s="37"/>
    </row>
    <row r="371" spans="1:1" x14ac:dyDescent="0.15">
      <c r="A371" s="37"/>
    </row>
    <row r="372" spans="1:1" x14ac:dyDescent="0.15">
      <c r="A372" s="37"/>
    </row>
    <row r="373" spans="1:1" x14ac:dyDescent="0.15">
      <c r="A373" s="37"/>
    </row>
    <row r="374" spans="1:1" x14ac:dyDescent="0.15">
      <c r="A374" s="37"/>
    </row>
    <row r="375" spans="1:1" x14ac:dyDescent="0.15">
      <c r="A375" s="37"/>
    </row>
    <row r="376" spans="1:1" x14ac:dyDescent="0.15">
      <c r="A376" s="37"/>
    </row>
    <row r="377" spans="1:1" x14ac:dyDescent="0.15">
      <c r="A377" s="37"/>
    </row>
    <row r="378" spans="1:1" x14ac:dyDescent="0.15">
      <c r="A378" s="37"/>
    </row>
    <row r="379" spans="1:1" x14ac:dyDescent="0.15">
      <c r="A379" s="37"/>
    </row>
    <row r="380" spans="1:1" x14ac:dyDescent="0.15">
      <c r="A380" s="37"/>
    </row>
    <row r="381" spans="1:1" x14ac:dyDescent="0.15">
      <c r="A381" s="37"/>
    </row>
    <row r="382" spans="1:1" x14ac:dyDescent="0.15">
      <c r="A382" s="37"/>
    </row>
    <row r="383" spans="1:1" x14ac:dyDescent="0.15">
      <c r="A383" s="37"/>
    </row>
    <row r="384" spans="1:1" x14ac:dyDescent="0.15">
      <c r="A384" s="37"/>
    </row>
    <row r="385" spans="1:1" x14ac:dyDescent="0.15">
      <c r="A385" s="37"/>
    </row>
    <row r="386" spans="1:1" x14ac:dyDescent="0.15">
      <c r="A386" s="37"/>
    </row>
    <row r="387" spans="1:1" x14ac:dyDescent="0.15">
      <c r="A387" s="37"/>
    </row>
    <row r="388" spans="1:1" x14ac:dyDescent="0.15">
      <c r="A388" s="37"/>
    </row>
    <row r="389" spans="1:1" x14ac:dyDescent="0.15">
      <c r="A389" s="37"/>
    </row>
    <row r="390" spans="1:1" x14ac:dyDescent="0.15">
      <c r="A390" s="37"/>
    </row>
    <row r="391" spans="1:1" x14ac:dyDescent="0.15">
      <c r="A391" s="37"/>
    </row>
    <row r="392" spans="1:1" x14ac:dyDescent="0.15">
      <c r="A392" s="37"/>
    </row>
    <row r="393" spans="1:1" x14ac:dyDescent="0.15">
      <c r="A393" s="37"/>
    </row>
    <row r="394" spans="1:1" x14ac:dyDescent="0.15">
      <c r="A394" s="37"/>
    </row>
    <row r="395" spans="1:1" x14ac:dyDescent="0.15">
      <c r="A395" s="37"/>
    </row>
    <row r="396" spans="1:1" x14ac:dyDescent="0.15">
      <c r="A396" s="37"/>
    </row>
    <row r="397" spans="1:1" x14ac:dyDescent="0.15">
      <c r="A397" s="37"/>
    </row>
    <row r="398" spans="1:1" x14ac:dyDescent="0.15">
      <c r="A398" s="37"/>
    </row>
    <row r="399" spans="1:1" x14ac:dyDescent="0.15">
      <c r="A399" s="37"/>
    </row>
    <row r="400" spans="1:1" x14ac:dyDescent="0.15">
      <c r="A400" s="37"/>
    </row>
    <row r="401" spans="1:1" x14ac:dyDescent="0.15">
      <c r="A401" s="37"/>
    </row>
    <row r="402" spans="1:1" x14ac:dyDescent="0.15">
      <c r="A402" s="37"/>
    </row>
    <row r="403" spans="1:1" x14ac:dyDescent="0.15">
      <c r="A403" s="37"/>
    </row>
    <row r="404" spans="1:1" x14ac:dyDescent="0.15">
      <c r="A404" s="37"/>
    </row>
    <row r="405" spans="1:1" x14ac:dyDescent="0.15">
      <c r="A405" s="37"/>
    </row>
    <row r="406" spans="1:1" x14ac:dyDescent="0.15">
      <c r="A406" s="37"/>
    </row>
    <row r="407" spans="1:1" x14ac:dyDescent="0.15">
      <c r="A407" s="37"/>
    </row>
    <row r="408" spans="1:1" x14ac:dyDescent="0.15">
      <c r="A408" s="37"/>
    </row>
    <row r="409" spans="1:1" x14ac:dyDescent="0.15">
      <c r="A409" s="37"/>
    </row>
    <row r="410" spans="1:1" x14ac:dyDescent="0.15">
      <c r="A410" s="37"/>
    </row>
    <row r="411" spans="1:1" x14ac:dyDescent="0.15">
      <c r="A411" s="37"/>
    </row>
    <row r="412" spans="1:1" x14ac:dyDescent="0.15">
      <c r="A412" s="37"/>
    </row>
    <row r="413" spans="1:1" x14ac:dyDescent="0.15">
      <c r="A413" s="37"/>
    </row>
  </sheetData>
  <sheetProtection sheet="1" objects="1" scenarios="1"/>
  <mergeCells count="11">
    <mergeCell ref="A6:G6"/>
    <mergeCell ref="A1:G1"/>
    <mergeCell ref="A2:G2"/>
    <mergeCell ref="A3:G3"/>
    <mergeCell ref="A4:G4"/>
    <mergeCell ref="A5:G5"/>
    <mergeCell ref="C8:C9"/>
    <mergeCell ref="D8:D9"/>
    <mergeCell ref="E8:E9"/>
    <mergeCell ref="F8:F9"/>
    <mergeCell ref="G8:G9"/>
  </mergeCells>
  <printOptions horizontalCentered="1"/>
  <pageMargins left="0.2" right="0.23" top="0.39" bottom="0.28999999999999998" header="0.17" footer="0.28999999999999998"/>
  <pageSetup orientation="landscape" r:id="rId1"/>
  <headerFooter alignWithMargins="0">
    <oddFooter>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9A3BE-9D4C-4463-B94F-0E973D863533}">
  <sheetPr>
    <pageSetUpPr fitToPage="1"/>
  </sheetPr>
  <dimension ref="A1:G413"/>
  <sheetViews>
    <sheetView workbookViewId="0">
      <selection sqref="A1:G1"/>
    </sheetView>
  </sheetViews>
  <sheetFormatPr baseColWidth="10" defaultColWidth="8" defaultRowHeight="12" x14ac:dyDescent="0.15"/>
  <cols>
    <col min="1" max="1" width="4.83203125" style="38" customWidth="1"/>
    <col min="2" max="2" width="44.33203125" style="2" customWidth="1"/>
    <col min="3" max="7" width="12.83203125" style="2" customWidth="1"/>
    <col min="8" max="16384" width="8" style="2"/>
  </cols>
  <sheetData>
    <row r="1" spans="1:7" s="1" customFormat="1" x14ac:dyDescent="0.15">
      <c r="A1" s="188" t="s">
        <v>58</v>
      </c>
      <c r="B1" s="188"/>
      <c r="C1" s="188"/>
      <c r="D1" s="188"/>
      <c r="E1" s="188"/>
      <c r="F1" s="188"/>
      <c r="G1" s="188"/>
    </row>
    <row r="2" spans="1:7" s="1" customFormat="1" x14ac:dyDescent="0.15">
      <c r="A2" s="189" t="str">
        <f>'[9]Cover Page'!B12</f>
        <v>SIU Administration</v>
      </c>
      <c r="B2" s="189"/>
      <c r="C2" s="189"/>
      <c r="D2" s="189"/>
      <c r="E2" s="189"/>
      <c r="F2" s="189"/>
      <c r="G2" s="189"/>
    </row>
    <row r="3" spans="1:7" s="1" customFormat="1" x14ac:dyDescent="0.15">
      <c r="A3" s="188" t="s">
        <v>59</v>
      </c>
      <c r="B3" s="188"/>
      <c r="C3" s="188"/>
      <c r="D3" s="188"/>
      <c r="E3" s="188"/>
      <c r="F3" s="188"/>
      <c r="G3" s="188"/>
    </row>
    <row r="4" spans="1:7" s="1" customFormat="1" x14ac:dyDescent="0.15">
      <c r="A4" s="188" t="s">
        <v>60</v>
      </c>
      <c r="B4" s="188"/>
      <c r="C4" s="188"/>
      <c r="D4" s="188"/>
      <c r="E4" s="188"/>
      <c r="F4" s="188"/>
      <c r="G4" s="188"/>
    </row>
    <row r="5" spans="1:7" s="1" customFormat="1" x14ac:dyDescent="0.15">
      <c r="A5" s="189">
        <f>CSU!A5</f>
        <v>2022</v>
      </c>
      <c r="B5" s="189"/>
      <c r="C5" s="189"/>
      <c r="D5" s="189"/>
      <c r="E5" s="189"/>
      <c r="F5" s="189"/>
      <c r="G5" s="189"/>
    </row>
    <row r="6" spans="1:7" x14ac:dyDescent="0.15">
      <c r="A6" s="187"/>
      <c r="B6" s="187"/>
      <c r="C6" s="187"/>
      <c r="D6" s="187"/>
      <c r="E6" s="187"/>
      <c r="F6" s="187"/>
      <c r="G6" s="187"/>
    </row>
    <row r="7" spans="1:7" ht="13" thickBot="1" x14ac:dyDescent="0.2">
      <c r="A7" s="3" t="s">
        <v>61</v>
      </c>
      <c r="B7" s="3" t="s">
        <v>62</v>
      </c>
      <c r="C7" s="3" t="s">
        <v>63</v>
      </c>
      <c r="D7" s="3" t="s">
        <v>64</v>
      </c>
      <c r="E7" s="3" t="s">
        <v>65</v>
      </c>
      <c r="F7" s="3" t="s">
        <v>66</v>
      </c>
      <c r="G7" s="3" t="s">
        <v>67</v>
      </c>
    </row>
    <row r="8" spans="1:7" ht="12" customHeight="1" x14ac:dyDescent="0.15">
      <c r="A8" s="4"/>
      <c r="C8" s="185" t="s">
        <v>68</v>
      </c>
      <c r="D8" s="185" t="s">
        <v>69</v>
      </c>
      <c r="E8" s="185" t="s">
        <v>70</v>
      </c>
      <c r="F8" s="185" t="s">
        <v>71</v>
      </c>
      <c r="G8" s="185" t="s">
        <v>72</v>
      </c>
    </row>
    <row r="9" spans="1:7" ht="13" thickBot="1" x14ac:dyDescent="0.2">
      <c r="A9" s="4"/>
      <c r="B9" s="2" t="s">
        <v>73</v>
      </c>
      <c r="C9" s="186"/>
      <c r="D9" s="186"/>
      <c r="E9" s="186"/>
      <c r="F9" s="186"/>
      <c r="G9" s="186"/>
    </row>
    <row r="10" spans="1:7" s="1" customFormat="1" ht="13" customHeight="1" x14ac:dyDescent="0.15">
      <c r="A10" s="5">
        <v>100</v>
      </c>
      <c r="B10" s="6" t="s">
        <v>74</v>
      </c>
      <c r="C10" s="7">
        <v>-424.4</v>
      </c>
      <c r="D10" s="8">
        <v>0</v>
      </c>
      <c r="E10" s="8">
        <v>395.36499999999995</v>
      </c>
      <c r="F10" s="8">
        <v>643.15</v>
      </c>
      <c r="G10" s="9">
        <v>-176.6149999999999</v>
      </c>
    </row>
    <row r="11" spans="1:7" ht="13" thickBot="1" x14ac:dyDescent="0.2">
      <c r="A11" s="10">
        <v>200</v>
      </c>
      <c r="B11" s="11" t="s">
        <v>75</v>
      </c>
      <c r="C11" s="12">
        <v>0</v>
      </c>
      <c r="D11" s="13">
        <v>0</v>
      </c>
      <c r="E11" s="13">
        <v>0</v>
      </c>
      <c r="F11" s="13">
        <v>0</v>
      </c>
      <c r="G11" s="14">
        <v>0</v>
      </c>
    </row>
    <row r="12" spans="1:7" ht="13.75" customHeight="1" thickTop="1" x14ac:dyDescent="0.15">
      <c r="A12" s="15">
        <v>201</v>
      </c>
      <c r="B12" s="16" t="s">
        <v>5</v>
      </c>
      <c r="C12" s="17">
        <v>0</v>
      </c>
      <c r="D12" s="18">
        <v>0</v>
      </c>
      <c r="E12" s="18">
        <v>0</v>
      </c>
      <c r="F12" s="18">
        <v>0</v>
      </c>
      <c r="G12" s="19">
        <v>0</v>
      </c>
    </row>
    <row r="13" spans="1:7" x14ac:dyDescent="0.15">
      <c r="A13" s="15">
        <v>202</v>
      </c>
      <c r="B13" s="16" t="s">
        <v>4</v>
      </c>
      <c r="C13" s="17">
        <v>0</v>
      </c>
      <c r="D13" s="18">
        <v>0</v>
      </c>
      <c r="E13" s="18">
        <v>0</v>
      </c>
      <c r="F13" s="18">
        <v>0</v>
      </c>
      <c r="G13" s="19">
        <v>0</v>
      </c>
    </row>
    <row r="14" spans="1:7" ht="13" thickBot="1" x14ac:dyDescent="0.2">
      <c r="A14" s="20">
        <v>300</v>
      </c>
      <c r="B14" s="21" t="s">
        <v>76</v>
      </c>
      <c r="C14" s="22">
        <v>0</v>
      </c>
      <c r="D14" s="23">
        <v>0</v>
      </c>
      <c r="E14" s="23">
        <v>0</v>
      </c>
      <c r="F14" s="23">
        <v>0</v>
      </c>
      <c r="G14" s="24">
        <v>0</v>
      </c>
    </row>
    <row r="15" spans="1:7" ht="13" thickTop="1" x14ac:dyDescent="0.15">
      <c r="A15" s="25">
        <v>301</v>
      </c>
      <c r="B15" s="26" t="s">
        <v>5</v>
      </c>
      <c r="C15" s="27"/>
      <c r="D15" s="28"/>
      <c r="E15" s="28"/>
      <c r="F15" s="28"/>
      <c r="G15" s="19">
        <v>0</v>
      </c>
    </row>
    <row r="16" spans="1:7" s="1" customFormat="1" x14ac:dyDescent="0.15">
      <c r="A16" s="25">
        <v>302</v>
      </c>
      <c r="B16" s="26" t="s">
        <v>4</v>
      </c>
      <c r="C16" s="27"/>
      <c r="D16" s="28"/>
      <c r="E16" s="28"/>
      <c r="F16" s="28"/>
      <c r="G16" s="19">
        <v>0</v>
      </c>
    </row>
    <row r="17" spans="1:7" s="1" customFormat="1" ht="13" thickBot="1" x14ac:dyDescent="0.2">
      <c r="A17" s="20">
        <v>400</v>
      </c>
      <c r="B17" s="21" t="s">
        <v>77</v>
      </c>
      <c r="C17" s="22">
        <v>0</v>
      </c>
      <c r="D17" s="23">
        <v>0</v>
      </c>
      <c r="E17" s="23">
        <v>0</v>
      </c>
      <c r="F17" s="23">
        <v>0</v>
      </c>
      <c r="G17" s="24">
        <v>0</v>
      </c>
    </row>
    <row r="18" spans="1:7" ht="13" thickTop="1" x14ac:dyDescent="0.15">
      <c r="A18" s="25">
        <v>401</v>
      </c>
      <c r="B18" s="26" t="s">
        <v>5</v>
      </c>
      <c r="C18" s="27"/>
      <c r="D18" s="28"/>
      <c r="E18" s="28"/>
      <c r="F18" s="28"/>
      <c r="G18" s="19">
        <v>0</v>
      </c>
    </row>
    <row r="19" spans="1:7" x14ac:dyDescent="0.15">
      <c r="A19" s="25">
        <v>402</v>
      </c>
      <c r="B19" s="26" t="s">
        <v>4</v>
      </c>
      <c r="C19" s="27"/>
      <c r="D19" s="28"/>
      <c r="E19" s="28"/>
      <c r="F19" s="28"/>
      <c r="G19" s="19">
        <v>0</v>
      </c>
    </row>
    <row r="20" spans="1:7" ht="13" thickBot="1" x14ac:dyDescent="0.2">
      <c r="A20" s="20">
        <v>500</v>
      </c>
      <c r="B20" s="21" t="s">
        <v>78</v>
      </c>
      <c r="C20" s="22">
        <v>0</v>
      </c>
      <c r="D20" s="23">
        <v>0</v>
      </c>
      <c r="E20" s="23">
        <v>0</v>
      </c>
      <c r="F20" s="23">
        <v>0</v>
      </c>
      <c r="G20" s="24">
        <v>0</v>
      </c>
    </row>
    <row r="21" spans="1:7" ht="13" thickTop="1" x14ac:dyDescent="0.15">
      <c r="A21" s="25">
        <v>501</v>
      </c>
      <c r="B21" s="26" t="s">
        <v>5</v>
      </c>
      <c r="C21" s="27"/>
      <c r="D21" s="28"/>
      <c r="E21" s="28"/>
      <c r="F21" s="28"/>
      <c r="G21" s="19">
        <v>0</v>
      </c>
    </row>
    <row r="22" spans="1:7" x14ac:dyDescent="0.15">
      <c r="A22" s="25">
        <v>502</v>
      </c>
      <c r="B22" s="26" t="s">
        <v>4</v>
      </c>
      <c r="C22" s="27"/>
      <c r="D22" s="28"/>
      <c r="E22" s="28"/>
      <c r="F22" s="28"/>
      <c r="G22" s="19">
        <v>0</v>
      </c>
    </row>
    <row r="23" spans="1:7" ht="13" thickBot="1" x14ac:dyDescent="0.2">
      <c r="A23" s="20">
        <v>600</v>
      </c>
      <c r="B23" s="21" t="s">
        <v>79</v>
      </c>
      <c r="C23" s="22">
        <v>0</v>
      </c>
      <c r="D23" s="23">
        <v>0</v>
      </c>
      <c r="E23" s="23">
        <v>0</v>
      </c>
      <c r="F23" s="23">
        <v>0</v>
      </c>
      <c r="G23" s="24">
        <v>0</v>
      </c>
    </row>
    <row r="24" spans="1:7" ht="13" thickTop="1" x14ac:dyDescent="0.15">
      <c r="A24" s="25">
        <v>601</v>
      </c>
      <c r="B24" s="26" t="s">
        <v>5</v>
      </c>
      <c r="C24" s="27"/>
      <c r="D24" s="28"/>
      <c r="E24" s="28"/>
      <c r="F24" s="28"/>
      <c r="G24" s="19">
        <v>0</v>
      </c>
    </row>
    <row r="25" spans="1:7" x14ac:dyDescent="0.15">
      <c r="A25" s="25">
        <v>602</v>
      </c>
      <c r="B25" s="26" t="s">
        <v>4</v>
      </c>
      <c r="C25" s="27"/>
      <c r="D25" s="28"/>
      <c r="E25" s="28"/>
      <c r="F25" s="28"/>
      <c r="G25" s="19">
        <v>0</v>
      </c>
    </row>
    <row r="26" spans="1:7" ht="13" thickBot="1" x14ac:dyDescent="0.2">
      <c r="A26" s="20">
        <v>700</v>
      </c>
      <c r="B26" s="21" t="s">
        <v>80</v>
      </c>
      <c r="C26" s="22">
        <v>0</v>
      </c>
      <c r="D26" s="23">
        <v>0</v>
      </c>
      <c r="E26" s="23">
        <v>0</v>
      </c>
      <c r="F26" s="23">
        <v>0</v>
      </c>
      <c r="G26" s="24">
        <v>0</v>
      </c>
    </row>
    <row r="27" spans="1:7" ht="13" thickTop="1" x14ac:dyDescent="0.15">
      <c r="A27" s="25">
        <v>701</v>
      </c>
      <c r="B27" s="26" t="s">
        <v>5</v>
      </c>
      <c r="C27" s="27"/>
      <c r="D27" s="28"/>
      <c r="E27" s="28"/>
      <c r="F27" s="28"/>
      <c r="G27" s="19">
        <v>0</v>
      </c>
    </row>
    <row r="28" spans="1:7" x14ac:dyDescent="0.15">
      <c r="A28" s="25">
        <v>702</v>
      </c>
      <c r="B28" s="26" t="s">
        <v>4</v>
      </c>
      <c r="C28" s="27"/>
      <c r="D28" s="28"/>
      <c r="E28" s="28"/>
      <c r="F28" s="28"/>
      <c r="G28" s="19">
        <v>0</v>
      </c>
    </row>
    <row r="29" spans="1:7" ht="13" thickBot="1" x14ac:dyDescent="0.2">
      <c r="A29" s="20">
        <v>800</v>
      </c>
      <c r="B29" s="21" t="s">
        <v>81</v>
      </c>
      <c r="C29" s="22">
        <v>0</v>
      </c>
      <c r="D29" s="23">
        <v>0</v>
      </c>
      <c r="E29" s="23">
        <v>0</v>
      </c>
      <c r="F29" s="23">
        <v>0</v>
      </c>
      <c r="G29" s="24">
        <v>0</v>
      </c>
    </row>
    <row r="30" spans="1:7" ht="13" thickTop="1" x14ac:dyDescent="0.15">
      <c r="A30" s="25">
        <v>801</v>
      </c>
      <c r="B30" s="26" t="s">
        <v>5</v>
      </c>
      <c r="C30" s="27"/>
      <c r="D30" s="28"/>
      <c r="E30" s="28"/>
      <c r="F30" s="28"/>
      <c r="G30" s="19">
        <v>0</v>
      </c>
    </row>
    <row r="31" spans="1:7" x14ac:dyDescent="0.15">
      <c r="A31" s="25">
        <v>802</v>
      </c>
      <c r="B31" s="26" t="s">
        <v>4</v>
      </c>
      <c r="C31" s="27"/>
      <c r="D31" s="28"/>
      <c r="E31" s="28"/>
      <c r="F31" s="28"/>
      <c r="G31" s="19">
        <v>0</v>
      </c>
    </row>
    <row r="32" spans="1:7" ht="13" thickBot="1" x14ac:dyDescent="0.2">
      <c r="A32" s="20">
        <v>900</v>
      </c>
      <c r="B32" s="21" t="s">
        <v>82</v>
      </c>
      <c r="C32" s="22">
        <v>0</v>
      </c>
      <c r="D32" s="23">
        <v>0</v>
      </c>
      <c r="E32" s="23">
        <v>0</v>
      </c>
      <c r="F32" s="23">
        <v>0</v>
      </c>
      <c r="G32" s="24">
        <v>0</v>
      </c>
    </row>
    <row r="33" spans="1:7" ht="13" thickTop="1" x14ac:dyDescent="0.15">
      <c r="A33" s="25">
        <v>901</v>
      </c>
      <c r="B33" s="26" t="s">
        <v>5</v>
      </c>
      <c r="C33" s="27"/>
      <c r="D33" s="28"/>
      <c r="E33" s="28"/>
      <c r="F33" s="28"/>
      <c r="G33" s="19">
        <v>0</v>
      </c>
    </row>
    <row r="34" spans="1:7" x14ac:dyDescent="0.15">
      <c r="A34" s="25">
        <v>902</v>
      </c>
      <c r="B34" s="26" t="s">
        <v>4</v>
      </c>
      <c r="C34" s="27"/>
      <c r="D34" s="28"/>
      <c r="E34" s="28"/>
      <c r="F34" s="28"/>
      <c r="G34" s="19">
        <v>0</v>
      </c>
    </row>
    <row r="35" spans="1:7" ht="13" thickBot="1" x14ac:dyDescent="0.2">
      <c r="A35" s="20">
        <v>1000</v>
      </c>
      <c r="B35" s="21" t="s">
        <v>83</v>
      </c>
      <c r="C35" s="22">
        <v>0</v>
      </c>
      <c r="D35" s="23">
        <v>0</v>
      </c>
      <c r="E35" s="23">
        <v>0</v>
      </c>
      <c r="F35" s="23">
        <v>0</v>
      </c>
      <c r="G35" s="24">
        <v>0</v>
      </c>
    </row>
    <row r="36" spans="1:7" ht="13" thickTop="1" x14ac:dyDescent="0.15">
      <c r="A36" s="25">
        <v>1001</v>
      </c>
      <c r="B36" s="26" t="s">
        <v>5</v>
      </c>
      <c r="C36" s="27"/>
      <c r="D36" s="28"/>
      <c r="E36" s="28"/>
      <c r="F36" s="28"/>
      <c r="G36" s="19">
        <v>0</v>
      </c>
    </row>
    <row r="37" spans="1:7" x14ac:dyDescent="0.15">
      <c r="A37" s="25">
        <v>1002</v>
      </c>
      <c r="B37" s="26" t="s">
        <v>4</v>
      </c>
      <c r="C37" s="27"/>
      <c r="D37" s="28"/>
      <c r="E37" s="28"/>
      <c r="F37" s="28"/>
      <c r="G37" s="19">
        <v>0</v>
      </c>
    </row>
    <row r="38" spans="1:7" ht="13" thickBot="1" x14ac:dyDescent="0.2">
      <c r="A38" s="20">
        <v>1100</v>
      </c>
      <c r="B38" s="21" t="s">
        <v>84</v>
      </c>
      <c r="C38" s="22">
        <v>0</v>
      </c>
      <c r="D38" s="23">
        <v>0</v>
      </c>
      <c r="E38" s="23">
        <v>0</v>
      </c>
      <c r="F38" s="23">
        <v>0</v>
      </c>
      <c r="G38" s="24">
        <v>0</v>
      </c>
    </row>
    <row r="39" spans="1:7" ht="13" thickTop="1" x14ac:dyDescent="0.15">
      <c r="A39" s="25">
        <v>1101</v>
      </c>
      <c r="B39" s="26" t="s">
        <v>5</v>
      </c>
      <c r="C39" s="27"/>
      <c r="D39" s="28"/>
      <c r="E39" s="28"/>
      <c r="F39" s="28"/>
      <c r="G39" s="19">
        <v>0</v>
      </c>
    </row>
    <row r="40" spans="1:7" ht="13" thickBot="1" x14ac:dyDescent="0.2">
      <c r="A40" s="29">
        <v>1102</v>
      </c>
      <c r="B40" s="30" t="s">
        <v>4</v>
      </c>
      <c r="C40" s="31"/>
      <c r="D40" s="32"/>
      <c r="E40" s="32"/>
      <c r="F40" s="32"/>
      <c r="G40" s="33">
        <v>0</v>
      </c>
    </row>
    <row r="41" spans="1:7" x14ac:dyDescent="0.15">
      <c r="A41" s="4" t="s">
        <v>85</v>
      </c>
    </row>
    <row r="42" spans="1:7" x14ac:dyDescent="0.15">
      <c r="A42" s="34" t="s">
        <v>86</v>
      </c>
      <c r="B42" s="35" t="s">
        <v>87</v>
      </c>
    </row>
    <row r="43" spans="1:7" x14ac:dyDescent="0.15">
      <c r="A43" s="34" t="s">
        <v>88</v>
      </c>
      <c r="B43" s="35" t="s">
        <v>89</v>
      </c>
    </row>
    <row r="44" spans="1:7" x14ac:dyDescent="0.15">
      <c r="A44" s="4"/>
      <c r="B44" s="36"/>
      <c r="C44" s="36"/>
      <c r="D44" s="36"/>
      <c r="E44" s="36"/>
      <c r="F44" s="36"/>
      <c r="G44" s="36"/>
    </row>
    <row r="45" spans="1:7" x14ac:dyDescent="0.15">
      <c r="A45" s="4"/>
      <c r="B45" s="36"/>
      <c r="C45" s="36"/>
      <c r="D45" s="36"/>
      <c r="E45" s="36"/>
      <c r="F45" s="36"/>
      <c r="G45" s="36"/>
    </row>
    <row r="46" spans="1:7" x14ac:dyDescent="0.15">
      <c r="A46" s="4"/>
      <c r="B46" s="36"/>
      <c r="C46" s="36"/>
      <c r="D46" s="36"/>
      <c r="E46" s="36"/>
      <c r="F46" s="36"/>
      <c r="G46" s="36"/>
    </row>
    <row r="47" spans="1:7" x14ac:dyDescent="0.15">
      <c r="A47" s="4"/>
      <c r="B47" s="36"/>
      <c r="C47" s="36"/>
      <c r="D47" s="36"/>
      <c r="E47" s="36"/>
      <c r="F47" s="36"/>
      <c r="G47" s="36"/>
    </row>
    <row r="48" spans="1:7" x14ac:dyDescent="0.15">
      <c r="A48" s="4"/>
      <c r="B48" s="36"/>
      <c r="C48" s="36"/>
      <c r="D48" s="36"/>
      <c r="E48" s="36"/>
      <c r="F48" s="36"/>
      <c r="G48" s="36"/>
    </row>
    <row r="49" spans="1:7" x14ac:dyDescent="0.15">
      <c r="A49" s="4"/>
      <c r="B49" s="36"/>
      <c r="C49" s="36"/>
      <c r="D49" s="36"/>
      <c r="E49" s="36"/>
      <c r="F49" s="36"/>
      <c r="G49" s="36"/>
    </row>
    <row r="50" spans="1:7" x14ac:dyDescent="0.15">
      <c r="A50" s="4"/>
      <c r="B50" s="36"/>
      <c r="C50" s="36"/>
      <c r="D50" s="36"/>
      <c r="E50" s="36"/>
      <c r="F50" s="36"/>
      <c r="G50" s="36"/>
    </row>
    <row r="51" spans="1:7" x14ac:dyDescent="0.15">
      <c r="A51" s="4"/>
      <c r="B51" s="36"/>
      <c r="C51" s="36"/>
      <c r="D51" s="36"/>
      <c r="E51" s="36"/>
      <c r="F51" s="36"/>
      <c r="G51" s="36"/>
    </row>
    <row r="52" spans="1:7" x14ac:dyDescent="0.15">
      <c r="A52" s="4"/>
      <c r="B52" s="36"/>
      <c r="C52" s="36"/>
      <c r="D52" s="36"/>
      <c r="E52" s="36"/>
      <c r="F52" s="36"/>
      <c r="G52" s="36"/>
    </row>
    <row r="53" spans="1:7" x14ac:dyDescent="0.15">
      <c r="A53" s="4"/>
    </row>
    <row r="54" spans="1:7" x14ac:dyDescent="0.15">
      <c r="A54" s="4"/>
    </row>
    <row r="55" spans="1:7" x14ac:dyDescent="0.15">
      <c r="A55" s="4"/>
    </row>
    <row r="56" spans="1:7" x14ac:dyDescent="0.15">
      <c r="A56" s="4"/>
    </row>
    <row r="57" spans="1:7" x14ac:dyDescent="0.15">
      <c r="A57" s="4"/>
    </row>
    <row r="58" spans="1:7" x14ac:dyDescent="0.15">
      <c r="A58" s="4"/>
    </row>
    <row r="59" spans="1:7" x14ac:dyDescent="0.15">
      <c r="A59" s="4"/>
    </row>
    <row r="60" spans="1:7" x14ac:dyDescent="0.15">
      <c r="A60" s="4"/>
    </row>
    <row r="61" spans="1:7" x14ac:dyDescent="0.15">
      <c r="A61" s="4"/>
    </row>
    <row r="62" spans="1:7" x14ac:dyDescent="0.15">
      <c r="A62" s="4"/>
    </row>
    <row r="63" spans="1:7" x14ac:dyDescent="0.15">
      <c r="A63" s="4"/>
    </row>
    <row r="64" spans="1:7" x14ac:dyDescent="0.15">
      <c r="A64" s="4"/>
    </row>
    <row r="65" spans="1:1" x14ac:dyDescent="0.15">
      <c r="A65" s="4"/>
    </row>
    <row r="66" spans="1:1" x14ac:dyDescent="0.15">
      <c r="A66" s="4"/>
    </row>
    <row r="67" spans="1:1" x14ac:dyDescent="0.15">
      <c r="A67" s="4"/>
    </row>
    <row r="68" spans="1:1" x14ac:dyDescent="0.15">
      <c r="A68" s="4"/>
    </row>
    <row r="69" spans="1:1" x14ac:dyDescent="0.15">
      <c r="A69" s="4"/>
    </row>
    <row r="70" spans="1:1" x14ac:dyDescent="0.15">
      <c r="A70" s="4"/>
    </row>
    <row r="71" spans="1:1" x14ac:dyDescent="0.15">
      <c r="A71" s="4"/>
    </row>
    <row r="72" spans="1:1" x14ac:dyDescent="0.15">
      <c r="A72" s="4"/>
    </row>
    <row r="73" spans="1:1" x14ac:dyDescent="0.15">
      <c r="A73" s="4"/>
    </row>
    <row r="74" spans="1:1" x14ac:dyDescent="0.15">
      <c r="A74" s="4"/>
    </row>
    <row r="75" spans="1:1" x14ac:dyDescent="0.15">
      <c r="A75" s="4"/>
    </row>
    <row r="76" spans="1:1" x14ac:dyDescent="0.15">
      <c r="A76" s="4"/>
    </row>
    <row r="77" spans="1:1" x14ac:dyDescent="0.15">
      <c r="A77" s="4"/>
    </row>
    <row r="78" spans="1:1" x14ac:dyDescent="0.15">
      <c r="A78" s="4"/>
    </row>
    <row r="79" spans="1:1" x14ac:dyDescent="0.15">
      <c r="A79" s="4"/>
    </row>
    <row r="80" spans="1:1" x14ac:dyDescent="0.15">
      <c r="A80" s="4"/>
    </row>
    <row r="81" spans="1:1" x14ac:dyDescent="0.15">
      <c r="A81" s="4"/>
    </row>
    <row r="82" spans="1:1" x14ac:dyDescent="0.15">
      <c r="A82" s="4"/>
    </row>
    <row r="83" spans="1:1" x14ac:dyDescent="0.15">
      <c r="A83" s="4"/>
    </row>
    <row r="84" spans="1:1" x14ac:dyDescent="0.15">
      <c r="A84" s="4"/>
    </row>
    <row r="85" spans="1:1" x14ac:dyDescent="0.15">
      <c r="A85" s="4"/>
    </row>
    <row r="86" spans="1:1" x14ac:dyDescent="0.15">
      <c r="A86" s="4"/>
    </row>
    <row r="87" spans="1:1" x14ac:dyDescent="0.15">
      <c r="A87" s="4"/>
    </row>
    <row r="88" spans="1:1" x14ac:dyDescent="0.15">
      <c r="A88" s="4"/>
    </row>
    <row r="89" spans="1:1" x14ac:dyDescent="0.15">
      <c r="A89" s="4"/>
    </row>
    <row r="90" spans="1:1" x14ac:dyDescent="0.15">
      <c r="A90" s="4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  <row r="125" spans="1:1" x14ac:dyDescent="0.15">
      <c r="A125" s="37"/>
    </row>
    <row r="126" spans="1:1" x14ac:dyDescent="0.15">
      <c r="A126" s="37"/>
    </row>
    <row r="127" spans="1:1" x14ac:dyDescent="0.15">
      <c r="A127" s="37"/>
    </row>
    <row r="128" spans="1:1" x14ac:dyDescent="0.15">
      <c r="A128" s="37"/>
    </row>
    <row r="129" spans="1:1" x14ac:dyDescent="0.15">
      <c r="A129" s="37"/>
    </row>
    <row r="130" spans="1:1" x14ac:dyDescent="0.15">
      <c r="A130" s="37"/>
    </row>
    <row r="131" spans="1:1" x14ac:dyDescent="0.15">
      <c r="A131" s="37"/>
    </row>
    <row r="132" spans="1:1" x14ac:dyDescent="0.15">
      <c r="A132" s="37"/>
    </row>
    <row r="133" spans="1:1" x14ac:dyDescent="0.15">
      <c r="A133" s="37"/>
    </row>
    <row r="134" spans="1:1" x14ac:dyDescent="0.15">
      <c r="A134" s="37"/>
    </row>
    <row r="135" spans="1:1" x14ac:dyDescent="0.15">
      <c r="A135" s="37"/>
    </row>
    <row r="136" spans="1:1" x14ac:dyDescent="0.15">
      <c r="A136" s="37"/>
    </row>
    <row r="137" spans="1:1" x14ac:dyDescent="0.15">
      <c r="A137" s="37"/>
    </row>
    <row r="138" spans="1:1" x14ac:dyDescent="0.15">
      <c r="A138" s="37"/>
    </row>
    <row r="139" spans="1:1" x14ac:dyDescent="0.15">
      <c r="A139" s="37"/>
    </row>
    <row r="140" spans="1:1" x14ac:dyDescent="0.15">
      <c r="A140" s="37"/>
    </row>
    <row r="141" spans="1:1" x14ac:dyDescent="0.15">
      <c r="A141" s="37"/>
    </row>
    <row r="142" spans="1:1" x14ac:dyDescent="0.15">
      <c r="A142" s="37"/>
    </row>
    <row r="143" spans="1:1" x14ac:dyDescent="0.15">
      <c r="A143" s="37"/>
    </row>
    <row r="144" spans="1:1" x14ac:dyDescent="0.15">
      <c r="A144" s="37"/>
    </row>
    <row r="145" spans="1:1" x14ac:dyDescent="0.15">
      <c r="A145" s="37"/>
    </row>
    <row r="146" spans="1:1" x14ac:dyDescent="0.15">
      <c r="A146" s="37"/>
    </row>
    <row r="147" spans="1:1" x14ac:dyDescent="0.15">
      <c r="A147" s="37"/>
    </row>
    <row r="148" spans="1:1" x14ac:dyDescent="0.15">
      <c r="A148" s="37"/>
    </row>
    <row r="149" spans="1:1" x14ac:dyDescent="0.15">
      <c r="A149" s="37"/>
    </row>
    <row r="150" spans="1:1" x14ac:dyDescent="0.15">
      <c r="A150" s="37"/>
    </row>
    <row r="151" spans="1:1" x14ac:dyDescent="0.15">
      <c r="A151" s="37"/>
    </row>
    <row r="152" spans="1:1" x14ac:dyDescent="0.15">
      <c r="A152" s="37"/>
    </row>
    <row r="153" spans="1:1" x14ac:dyDescent="0.15">
      <c r="A153" s="37"/>
    </row>
    <row r="154" spans="1:1" x14ac:dyDescent="0.15">
      <c r="A154" s="37"/>
    </row>
    <row r="155" spans="1:1" x14ac:dyDescent="0.15">
      <c r="A155" s="37"/>
    </row>
    <row r="156" spans="1:1" x14ac:dyDescent="0.15">
      <c r="A156" s="37"/>
    </row>
    <row r="157" spans="1:1" x14ac:dyDescent="0.15">
      <c r="A157" s="37"/>
    </row>
    <row r="158" spans="1:1" x14ac:dyDescent="0.15">
      <c r="A158" s="37"/>
    </row>
    <row r="159" spans="1:1" x14ac:dyDescent="0.15">
      <c r="A159" s="37"/>
    </row>
    <row r="160" spans="1:1" x14ac:dyDescent="0.15">
      <c r="A160" s="37"/>
    </row>
    <row r="161" spans="1:1" x14ac:dyDescent="0.15">
      <c r="A161" s="37"/>
    </row>
    <row r="162" spans="1:1" x14ac:dyDescent="0.15">
      <c r="A162" s="37"/>
    </row>
    <row r="163" spans="1:1" x14ac:dyDescent="0.15">
      <c r="A163" s="37"/>
    </row>
    <row r="164" spans="1:1" x14ac:dyDescent="0.15">
      <c r="A164" s="37"/>
    </row>
    <row r="165" spans="1:1" x14ac:dyDescent="0.15">
      <c r="A165" s="37"/>
    </row>
    <row r="166" spans="1:1" x14ac:dyDescent="0.15">
      <c r="A166" s="37"/>
    </row>
    <row r="167" spans="1:1" x14ac:dyDescent="0.15">
      <c r="A167" s="37"/>
    </row>
    <row r="168" spans="1:1" x14ac:dyDescent="0.15">
      <c r="A168" s="37"/>
    </row>
    <row r="169" spans="1:1" x14ac:dyDescent="0.15">
      <c r="A169" s="37"/>
    </row>
    <row r="170" spans="1:1" x14ac:dyDescent="0.15">
      <c r="A170" s="37"/>
    </row>
    <row r="171" spans="1:1" x14ac:dyDescent="0.15">
      <c r="A171" s="37"/>
    </row>
    <row r="172" spans="1:1" x14ac:dyDescent="0.15">
      <c r="A172" s="37"/>
    </row>
    <row r="173" spans="1:1" x14ac:dyDescent="0.15">
      <c r="A173" s="37"/>
    </row>
    <row r="174" spans="1:1" x14ac:dyDescent="0.15">
      <c r="A174" s="37"/>
    </row>
    <row r="175" spans="1:1" x14ac:dyDescent="0.15">
      <c r="A175" s="37"/>
    </row>
    <row r="176" spans="1:1" x14ac:dyDescent="0.15">
      <c r="A176" s="37"/>
    </row>
    <row r="177" spans="1:1" x14ac:dyDescent="0.15">
      <c r="A177" s="37"/>
    </row>
    <row r="178" spans="1:1" x14ac:dyDescent="0.15">
      <c r="A178" s="37"/>
    </row>
    <row r="179" spans="1:1" x14ac:dyDescent="0.15">
      <c r="A179" s="37"/>
    </row>
    <row r="180" spans="1:1" x14ac:dyDescent="0.15">
      <c r="A180" s="37"/>
    </row>
    <row r="181" spans="1:1" x14ac:dyDescent="0.15">
      <c r="A181" s="37"/>
    </row>
    <row r="182" spans="1:1" x14ac:dyDescent="0.15">
      <c r="A182" s="37"/>
    </row>
    <row r="183" spans="1:1" x14ac:dyDescent="0.15">
      <c r="A183" s="37"/>
    </row>
    <row r="184" spans="1:1" x14ac:dyDescent="0.15">
      <c r="A184" s="37"/>
    </row>
    <row r="185" spans="1:1" x14ac:dyDescent="0.15">
      <c r="A185" s="37"/>
    </row>
    <row r="186" spans="1:1" x14ac:dyDescent="0.15">
      <c r="A186" s="37"/>
    </row>
    <row r="187" spans="1:1" x14ac:dyDescent="0.15">
      <c r="A187" s="37"/>
    </row>
    <row r="188" spans="1:1" x14ac:dyDescent="0.15">
      <c r="A188" s="37"/>
    </row>
    <row r="189" spans="1:1" x14ac:dyDescent="0.15">
      <c r="A189" s="37"/>
    </row>
    <row r="190" spans="1:1" x14ac:dyDescent="0.15">
      <c r="A190" s="37"/>
    </row>
    <row r="191" spans="1:1" x14ac:dyDescent="0.15">
      <c r="A191" s="37"/>
    </row>
    <row r="192" spans="1:1" x14ac:dyDescent="0.15">
      <c r="A192" s="37"/>
    </row>
    <row r="193" spans="1:1" x14ac:dyDescent="0.15">
      <c r="A193" s="37"/>
    </row>
    <row r="194" spans="1:1" x14ac:dyDescent="0.15">
      <c r="A194" s="37"/>
    </row>
    <row r="195" spans="1:1" x14ac:dyDescent="0.15">
      <c r="A195" s="37"/>
    </row>
    <row r="196" spans="1:1" x14ac:dyDescent="0.15">
      <c r="A196" s="37"/>
    </row>
    <row r="197" spans="1:1" x14ac:dyDescent="0.15">
      <c r="A197" s="37"/>
    </row>
    <row r="198" spans="1:1" x14ac:dyDescent="0.15">
      <c r="A198" s="37"/>
    </row>
    <row r="199" spans="1:1" x14ac:dyDescent="0.15">
      <c r="A199" s="37"/>
    </row>
    <row r="200" spans="1:1" x14ac:dyDescent="0.15">
      <c r="A200" s="37"/>
    </row>
    <row r="201" spans="1:1" x14ac:dyDescent="0.15">
      <c r="A201" s="37"/>
    </row>
    <row r="202" spans="1:1" x14ac:dyDescent="0.15">
      <c r="A202" s="37"/>
    </row>
    <row r="203" spans="1:1" x14ac:dyDescent="0.15">
      <c r="A203" s="37"/>
    </row>
    <row r="204" spans="1:1" x14ac:dyDescent="0.15">
      <c r="A204" s="37"/>
    </row>
    <row r="205" spans="1:1" x14ac:dyDescent="0.15">
      <c r="A205" s="37"/>
    </row>
    <row r="206" spans="1:1" x14ac:dyDescent="0.15">
      <c r="A206" s="37"/>
    </row>
    <row r="207" spans="1:1" x14ac:dyDescent="0.15">
      <c r="A207" s="37"/>
    </row>
    <row r="208" spans="1:1" x14ac:dyDescent="0.15">
      <c r="A208" s="37"/>
    </row>
    <row r="209" spans="1:1" x14ac:dyDescent="0.15">
      <c r="A209" s="37"/>
    </row>
    <row r="210" spans="1:1" x14ac:dyDescent="0.15">
      <c r="A210" s="37"/>
    </row>
    <row r="211" spans="1:1" x14ac:dyDescent="0.15">
      <c r="A211" s="37"/>
    </row>
    <row r="212" spans="1:1" x14ac:dyDescent="0.15">
      <c r="A212" s="37"/>
    </row>
    <row r="213" spans="1:1" x14ac:dyDescent="0.15">
      <c r="A213" s="37"/>
    </row>
    <row r="214" spans="1:1" x14ac:dyDescent="0.15">
      <c r="A214" s="37"/>
    </row>
    <row r="215" spans="1:1" x14ac:dyDescent="0.15">
      <c r="A215" s="37"/>
    </row>
    <row r="216" spans="1:1" x14ac:dyDescent="0.15">
      <c r="A216" s="37"/>
    </row>
    <row r="217" spans="1:1" x14ac:dyDescent="0.15">
      <c r="A217" s="37"/>
    </row>
    <row r="218" spans="1:1" x14ac:dyDescent="0.15">
      <c r="A218" s="37"/>
    </row>
    <row r="219" spans="1:1" x14ac:dyDescent="0.15">
      <c r="A219" s="37"/>
    </row>
    <row r="220" spans="1:1" x14ac:dyDescent="0.15">
      <c r="A220" s="37"/>
    </row>
    <row r="221" spans="1:1" x14ac:dyDescent="0.15">
      <c r="A221" s="37"/>
    </row>
    <row r="222" spans="1:1" x14ac:dyDescent="0.15">
      <c r="A222" s="37"/>
    </row>
    <row r="223" spans="1:1" x14ac:dyDescent="0.15">
      <c r="A223" s="37"/>
    </row>
    <row r="224" spans="1:1" x14ac:dyDescent="0.15">
      <c r="A224" s="37"/>
    </row>
    <row r="225" spans="1:1" x14ac:dyDescent="0.15">
      <c r="A225" s="37"/>
    </row>
    <row r="226" spans="1:1" x14ac:dyDescent="0.15">
      <c r="A226" s="37"/>
    </row>
    <row r="227" spans="1:1" x14ac:dyDescent="0.15">
      <c r="A227" s="37"/>
    </row>
    <row r="228" spans="1:1" x14ac:dyDescent="0.15">
      <c r="A228" s="37"/>
    </row>
    <row r="229" spans="1:1" x14ac:dyDescent="0.15">
      <c r="A229" s="37"/>
    </row>
    <row r="230" spans="1:1" x14ac:dyDescent="0.15">
      <c r="A230" s="37"/>
    </row>
    <row r="231" spans="1:1" x14ac:dyDescent="0.15">
      <c r="A231" s="37"/>
    </row>
    <row r="232" spans="1:1" x14ac:dyDescent="0.15">
      <c r="A232" s="37"/>
    </row>
    <row r="233" spans="1:1" x14ac:dyDescent="0.15">
      <c r="A233" s="37"/>
    </row>
    <row r="234" spans="1:1" x14ac:dyDescent="0.15">
      <c r="A234" s="37"/>
    </row>
    <row r="235" spans="1:1" x14ac:dyDescent="0.15">
      <c r="A235" s="37"/>
    </row>
    <row r="236" spans="1:1" x14ac:dyDescent="0.15">
      <c r="A236" s="37"/>
    </row>
    <row r="237" spans="1:1" x14ac:dyDescent="0.15">
      <c r="A237" s="37"/>
    </row>
    <row r="238" spans="1:1" x14ac:dyDescent="0.15">
      <c r="A238" s="37"/>
    </row>
    <row r="239" spans="1:1" x14ac:dyDescent="0.15">
      <c r="A239" s="37"/>
    </row>
    <row r="240" spans="1:1" x14ac:dyDescent="0.15">
      <c r="A240" s="37"/>
    </row>
    <row r="241" spans="1:1" x14ac:dyDescent="0.15">
      <c r="A241" s="37"/>
    </row>
    <row r="242" spans="1:1" x14ac:dyDescent="0.15">
      <c r="A242" s="37"/>
    </row>
    <row r="243" spans="1:1" x14ac:dyDescent="0.15">
      <c r="A243" s="37"/>
    </row>
    <row r="244" spans="1:1" x14ac:dyDescent="0.15">
      <c r="A244" s="37"/>
    </row>
    <row r="245" spans="1:1" x14ac:dyDescent="0.15">
      <c r="A245" s="37"/>
    </row>
    <row r="246" spans="1:1" x14ac:dyDescent="0.15">
      <c r="A246" s="37"/>
    </row>
    <row r="247" spans="1:1" x14ac:dyDescent="0.15">
      <c r="A247" s="37"/>
    </row>
    <row r="248" spans="1:1" x14ac:dyDescent="0.15">
      <c r="A248" s="37"/>
    </row>
    <row r="249" spans="1:1" x14ac:dyDescent="0.15">
      <c r="A249" s="37"/>
    </row>
    <row r="250" spans="1:1" x14ac:dyDescent="0.15">
      <c r="A250" s="37"/>
    </row>
    <row r="251" spans="1:1" x14ac:dyDescent="0.15">
      <c r="A251" s="37"/>
    </row>
    <row r="252" spans="1:1" x14ac:dyDescent="0.15">
      <c r="A252" s="37"/>
    </row>
    <row r="253" spans="1:1" x14ac:dyDescent="0.15">
      <c r="A253" s="37"/>
    </row>
    <row r="254" spans="1:1" x14ac:dyDescent="0.15">
      <c r="A254" s="37"/>
    </row>
    <row r="255" spans="1:1" x14ac:dyDescent="0.15">
      <c r="A255" s="37"/>
    </row>
    <row r="256" spans="1:1" x14ac:dyDescent="0.15">
      <c r="A256" s="37"/>
    </row>
    <row r="257" spans="1:1" x14ac:dyDescent="0.15">
      <c r="A257" s="37"/>
    </row>
    <row r="258" spans="1:1" x14ac:dyDescent="0.15">
      <c r="A258" s="37"/>
    </row>
    <row r="259" spans="1:1" x14ac:dyDescent="0.15">
      <c r="A259" s="37"/>
    </row>
    <row r="260" spans="1:1" x14ac:dyDescent="0.15">
      <c r="A260" s="37"/>
    </row>
    <row r="261" spans="1:1" x14ac:dyDescent="0.15">
      <c r="A261" s="37"/>
    </row>
    <row r="262" spans="1:1" x14ac:dyDescent="0.15">
      <c r="A262" s="37"/>
    </row>
    <row r="263" spans="1:1" x14ac:dyDescent="0.15">
      <c r="A263" s="37"/>
    </row>
    <row r="264" spans="1:1" x14ac:dyDescent="0.15">
      <c r="A264" s="37"/>
    </row>
    <row r="265" spans="1:1" x14ac:dyDescent="0.15">
      <c r="A265" s="37"/>
    </row>
    <row r="266" spans="1:1" x14ac:dyDescent="0.15">
      <c r="A266" s="37"/>
    </row>
    <row r="267" spans="1:1" x14ac:dyDescent="0.15">
      <c r="A267" s="37"/>
    </row>
    <row r="268" spans="1:1" x14ac:dyDescent="0.15">
      <c r="A268" s="37"/>
    </row>
    <row r="269" spans="1:1" x14ac:dyDescent="0.15">
      <c r="A269" s="37"/>
    </row>
    <row r="270" spans="1:1" x14ac:dyDescent="0.15">
      <c r="A270" s="37"/>
    </row>
    <row r="271" spans="1:1" x14ac:dyDescent="0.15">
      <c r="A271" s="37"/>
    </row>
    <row r="272" spans="1:1" x14ac:dyDescent="0.15">
      <c r="A272" s="37"/>
    </row>
    <row r="273" spans="1:1" x14ac:dyDescent="0.15">
      <c r="A273" s="37"/>
    </row>
    <row r="274" spans="1:1" x14ac:dyDescent="0.15">
      <c r="A274" s="37"/>
    </row>
    <row r="275" spans="1:1" x14ac:dyDescent="0.15">
      <c r="A275" s="37"/>
    </row>
    <row r="276" spans="1:1" x14ac:dyDescent="0.15">
      <c r="A276" s="37"/>
    </row>
    <row r="277" spans="1:1" x14ac:dyDescent="0.15">
      <c r="A277" s="37"/>
    </row>
    <row r="278" spans="1:1" x14ac:dyDescent="0.15">
      <c r="A278" s="37"/>
    </row>
    <row r="279" spans="1:1" x14ac:dyDescent="0.15">
      <c r="A279" s="37"/>
    </row>
    <row r="280" spans="1:1" x14ac:dyDescent="0.15">
      <c r="A280" s="37"/>
    </row>
    <row r="281" spans="1:1" x14ac:dyDescent="0.15">
      <c r="A281" s="37"/>
    </row>
    <row r="282" spans="1:1" x14ac:dyDescent="0.15">
      <c r="A282" s="37"/>
    </row>
    <row r="283" spans="1:1" x14ac:dyDescent="0.15">
      <c r="A283" s="37"/>
    </row>
    <row r="284" spans="1:1" x14ac:dyDescent="0.15">
      <c r="A284" s="37"/>
    </row>
    <row r="285" spans="1:1" x14ac:dyDescent="0.15">
      <c r="A285" s="37"/>
    </row>
    <row r="286" spans="1:1" x14ac:dyDescent="0.15">
      <c r="A286" s="37"/>
    </row>
    <row r="287" spans="1:1" x14ac:dyDescent="0.15">
      <c r="A287" s="37"/>
    </row>
    <row r="288" spans="1:1" x14ac:dyDescent="0.15">
      <c r="A288" s="37"/>
    </row>
    <row r="289" spans="1:1" x14ac:dyDescent="0.15">
      <c r="A289" s="37"/>
    </row>
    <row r="290" spans="1:1" x14ac:dyDescent="0.15">
      <c r="A290" s="37"/>
    </row>
    <row r="291" spans="1:1" x14ac:dyDescent="0.15">
      <c r="A291" s="37"/>
    </row>
    <row r="292" spans="1:1" x14ac:dyDescent="0.15">
      <c r="A292" s="37"/>
    </row>
    <row r="293" spans="1:1" x14ac:dyDescent="0.15">
      <c r="A293" s="37"/>
    </row>
    <row r="294" spans="1:1" x14ac:dyDescent="0.15">
      <c r="A294" s="37"/>
    </row>
    <row r="295" spans="1:1" x14ac:dyDescent="0.15">
      <c r="A295" s="37"/>
    </row>
    <row r="296" spans="1:1" x14ac:dyDescent="0.15">
      <c r="A296" s="37"/>
    </row>
    <row r="297" spans="1:1" x14ac:dyDescent="0.15">
      <c r="A297" s="37"/>
    </row>
    <row r="298" spans="1:1" x14ac:dyDescent="0.15">
      <c r="A298" s="37"/>
    </row>
    <row r="299" spans="1:1" x14ac:dyDescent="0.15">
      <c r="A299" s="37"/>
    </row>
    <row r="300" spans="1:1" x14ac:dyDescent="0.15">
      <c r="A300" s="37"/>
    </row>
    <row r="301" spans="1:1" x14ac:dyDescent="0.15">
      <c r="A301" s="37"/>
    </row>
    <row r="302" spans="1:1" x14ac:dyDescent="0.15">
      <c r="A302" s="37"/>
    </row>
    <row r="303" spans="1:1" x14ac:dyDescent="0.15">
      <c r="A303" s="37"/>
    </row>
    <row r="304" spans="1:1" x14ac:dyDescent="0.15">
      <c r="A304" s="37"/>
    </row>
    <row r="305" spans="1:1" x14ac:dyDescent="0.15">
      <c r="A305" s="37"/>
    </row>
    <row r="306" spans="1:1" x14ac:dyDescent="0.15">
      <c r="A306" s="37"/>
    </row>
    <row r="307" spans="1:1" x14ac:dyDescent="0.15">
      <c r="A307" s="37"/>
    </row>
    <row r="308" spans="1:1" x14ac:dyDescent="0.15">
      <c r="A308" s="37"/>
    </row>
    <row r="309" spans="1:1" x14ac:dyDescent="0.15">
      <c r="A309" s="37"/>
    </row>
    <row r="310" spans="1:1" x14ac:dyDescent="0.15">
      <c r="A310" s="37"/>
    </row>
    <row r="311" spans="1:1" x14ac:dyDescent="0.15">
      <c r="A311" s="37"/>
    </row>
    <row r="312" spans="1:1" x14ac:dyDescent="0.15">
      <c r="A312" s="37"/>
    </row>
    <row r="313" spans="1:1" x14ac:dyDescent="0.15">
      <c r="A313" s="37"/>
    </row>
    <row r="314" spans="1:1" x14ac:dyDescent="0.15">
      <c r="A314" s="37"/>
    </row>
    <row r="315" spans="1:1" x14ac:dyDescent="0.15">
      <c r="A315" s="37"/>
    </row>
    <row r="316" spans="1:1" x14ac:dyDescent="0.15">
      <c r="A316" s="37"/>
    </row>
    <row r="317" spans="1:1" x14ac:dyDescent="0.15">
      <c r="A317" s="37"/>
    </row>
    <row r="318" spans="1:1" x14ac:dyDescent="0.15">
      <c r="A318" s="37"/>
    </row>
    <row r="319" spans="1:1" x14ac:dyDescent="0.15">
      <c r="A319" s="37"/>
    </row>
    <row r="320" spans="1:1" x14ac:dyDescent="0.15">
      <c r="A320" s="37"/>
    </row>
    <row r="321" spans="1:1" x14ac:dyDescent="0.15">
      <c r="A321" s="37"/>
    </row>
    <row r="322" spans="1:1" x14ac:dyDescent="0.15">
      <c r="A322" s="37"/>
    </row>
    <row r="323" spans="1:1" x14ac:dyDescent="0.15">
      <c r="A323" s="37"/>
    </row>
    <row r="324" spans="1:1" x14ac:dyDescent="0.15">
      <c r="A324" s="37"/>
    </row>
    <row r="325" spans="1:1" x14ac:dyDescent="0.15">
      <c r="A325" s="37"/>
    </row>
    <row r="326" spans="1:1" x14ac:dyDescent="0.15">
      <c r="A326" s="37"/>
    </row>
    <row r="327" spans="1:1" x14ac:dyDescent="0.15">
      <c r="A327" s="37"/>
    </row>
    <row r="328" spans="1:1" x14ac:dyDescent="0.15">
      <c r="A328" s="37"/>
    </row>
    <row r="329" spans="1:1" x14ac:dyDescent="0.15">
      <c r="A329" s="37"/>
    </row>
    <row r="330" spans="1:1" x14ac:dyDescent="0.15">
      <c r="A330" s="37"/>
    </row>
    <row r="331" spans="1:1" x14ac:dyDescent="0.15">
      <c r="A331" s="37"/>
    </row>
    <row r="332" spans="1:1" x14ac:dyDescent="0.15">
      <c r="A332" s="37"/>
    </row>
    <row r="333" spans="1:1" x14ac:dyDescent="0.15">
      <c r="A333" s="37"/>
    </row>
    <row r="334" spans="1:1" x14ac:dyDescent="0.15">
      <c r="A334" s="37"/>
    </row>
    <row r="335" spans="1:1" x14ac:dyDescent="0.15">
      <c r="A335" s="37"/>
    </row>
    <row r="336" spans="1:1" x14ac:dyDescent="0.15">
      <c r="A336" s="37"/>
    </row>
    <row r="337" spans="1:1" x14ac:dyDescent="0.15">
      <c r="A337" s="37"/>
    </row>
    <row r="338" spans="1:1" x14ac:dyDescent="0.15">
      <c r="A338" s="37"/>
    </row>
    <row r="339" spans="1:1" x14ac:dyDescent="0.15">
      <c r="A339" s="37"/>
    </row>
    <row r="340" spans="1:1" x14ac:dyDescent="0.15">
      <c r="A340" s="37"/>
    </row>
    <row r="341" spans="1:1" x14ac:dyDescent="0.15">
      <c r="A341" s="37"/>
    </row>
    <row r="342" spans="1:1" x14ac:dyDescent="0.15">
      <c r="A342" s="37"/>
    </row>
    <row r="343" spans="1:1" x14ac:dyDescent="0.15">
      <c r="A343" s="37"/>
    </row>
    <row r="344" spans="1:1" x14ac:dyDescent="0.15">
      <c r="A344" s="37"/>
    </row>
    <row r="345" spans="1:1" x14ac:dyDescent="0.15">
      <c r="A345" s="37"/>
    </row>
    <row r="346" spans="1:1" x14ac:dyDescent="0.15">
      <c r="A346" s="37"/>
    </row>
    <row r="347" spans="1:1" x14ac:dyDescent="0.15">
      <c r="A347" s="37"/>
    </row>
    <row r="348" spans="1:1" x14ac:dyDescent="0.15">
      <c r="A348" s="37"/>
    </row>
    <row r="349" spans="1:1" x14ac:dyDescent="0.15">
      <c r="A349" s="37"/>
    </row>
    <row r="350" spans="1:1" x14ac:dyDescent="0.15">
      <c r="A350" s="37"/>
    </row>
    <row r="351" spans="1:1" x14ac:dyDescent="0.15">
      <c r="A351" s="37"/>
    </row>
    <row r="352" spans="1:1" x14ac:dyDescent="0.15">
      <c r="A352" s="37"/>
    </row>
    <row r="353" spans="1:1" x14ac:dyDescent="0.15">
      <c r="A353" s="37"/>
    </row>
    <row r="354" spans="1:1" x14ac:dyDescent="0.15">
      <c r="A354" s="37"/>
    </row>
    <row r="355" spans="1:1" x14ac:dyDescent="0.15">
      <c r="A355" s="37"/>
    </row>
    <row r="356" spans="1:1" x14ac:dyDescent="0.15">
      <c r="A356" s="37"/>
    </row>
    <row r="357" spans="1:1" x14ac:dyDescent="0.15">
      <c r="A357" s="37"/>
    </row>
    <row r="358" spans="1:1" x14ac:dyDescent="0.15">
      <c r="A358" s="37"/>
    </row>
    <row r="359" spans="1:1" x14ac:dyDescent="0.15">
      <c r="A359" s="37"/>
    </row>
    <row r="360" spans="1:1" x14ac:dyDescent="0.15">
      <c r="A360" s="37"/>
    </row>
    <row r="361" spans="1:1" x14ac:dyDescent="0.15">
      <c r="A361" s="37"/>
    </row>
    <row r="362" spans="1:1" x14ac:dyDescent="0.15">
      <c r="A362" s="37"/>
    </row>
    <row r="363" spans="1:1" x14ac:dyDescent="0.15">
      <c r="A363" s="37"/>
    </row>
    <row r="364" spans="1:1" x14ac:dyDescent="0.15">
      <c r="A364" s="37"/>
    </row>
    <row r="365" spans="1:1" x14ac:dyDescent="0.15">
      <c r="A365" s="37"/>
    </row>
    <row r="366" spans="1:1" x14ac:dyDescent="0.15">
      <c r="A366" s="37"/>
    </row>
    <row r="367" spans="1:1" x14ac:dyDescent="0.15">
      <c r="A367" s="37"/>
    </row>
    <row r="368" spans="1:1" x14ac:dyDescent="0.15">
      <c r="A368" s="37"/>
    </row>
    <row r="369" spans="1:1" x14ac:dyDescent="0.15">
      <c r="A369" s="37"/>
    </row>
    <row r="370" spans="1:1" x14ac:dyDescent="0.15">
      <c r="A370" s="37"/>
    </row>
    <row r="371" spans="1:1" x14ac:dyDescent="0.15">
      <c r="A371" s="37"/>
    </row>
    <row r="372" spans="1:1" x14ac:dyDescent="0.15">
      <c r="A372" s="37"/>
    </row>
    <row r="373" spans="1:1" x14ac:dyDescent="0.15">
      <c r="A373" s="37"/>
    </row>
    <row r="374" spans="1:1" x14ac:dyDescent="0.15">
      <c r="A374" s="37"/>
    </row>
    <row r="375" spans="1:1" x14ac:dyDescent="0.15">
      <c r="A375" s="37"/>
    </row>
    <row r="376" spans="1:1" x14ac:dyDescent="0.15">
      <c r="A376" s="37"/>
    </row>
    <row r="377" spans="1:1" x14ac:dyDescent="0.15">
      <c r="A377" s="37"/>
    </row>
    <row r="378" spans="1:1" x14ac:dyDescent="0.15">
      <c r="A378" s="37"/>
    </row>
    <row r="379" spans="1:1" x14ac:dyDescent="0.15">
      <c r="A379" s="37"/>
    </row>
    <row r="380" spans="1:1" x14ac:dyDescent="0.15">
      <c r="A380" s="37"/>
    </row>
    <row r="381" spans="1:1" x14ac:dyDescent="0.15">
      <c r="A381" s="37"/>
    </row>
    <row r="382" spans="1:1" x14ac:dyDescent="0.15">
      <c r="A382" s="37"/>
    </row>
    <row r="383" spans="1:1" x14ac:dyDescent="0.15">
      <c r="A383" s="37"/>
    </row>
    <row r="384" spans="1:1" x14ac:dyDescent="0.15">
      <c r="A384" s="37"/>
    </row>
    <row r="385" spans="1:1" x14ac:dyDescent="0.15">
      <c r="A385" s="37"/>
    </row>
    <row r="386" spans="1:1" x14ac:dyDescent="0.15">
      <c r="A386" s="37"/>
    </row>
    <row r="387" spans="1:1" x14ac:dyDescent="0.15">
      <c r="A387" s="37"/>
    </row>
    <row r="388" spans="1:1" x14ac:dyDescent="0.15">
      <c r="A388" s="37"/>
    </row>
    <row r="389" spans="1:1" x14ac:dyDescent="0.15">
      <c r="A389" s="37"/>
    </row>
    <row r="390" spans="1:1" x14ac:dyDescent="0.15">
      <c r="A390" s="37"/>
    </row>
    <row r="391" spans="1:1" x14ac:dyDescent="0.15">
      <c r="A391" s="37"/>
    </row>
    <row r="392" spans="1:1" x14ac:dyDescent="0.15">
      <c r="A392" s="37"/>
    </row>
    <row r="393" spans="1:1" x14ac:dyDescent="0.15">
      <c r="A393" s="37"/>
    </row>
    <row r="394" spans="1:1" x14ac:dyDescent="0.15">
      <c r="A394" s="37"/>
    </row>
    <row r="395" spans="1:1" x14ac:dyDescent="0.15">
      <c r="A395" s="37"/>
    </row>
    <row r="396" spans="1:1" x14ac:dyDescent="0.15">
      <c r="A396" s="37"/>
    </row>
    <row r="397" spans="1:1" x14ac:dyDescent="0.15">
      <c r="A397" s="37"/>
    </row>
    <row r="398" spans="1:1" x14ac:dyDescent="0.15">
      <c r="A398" s="37"/>
    </row>
    <row r="399" spans="1:1" x14ac:dyDescent="0.15">
      <c r="A399" s="37"/>
    </row>
    <row r="400" spans="1:1" x14ac:dyDescent="0.15">
      <c r="A400" s="37"/>
    </row>
    <row r="401" spans="1:1" x14ac:dyDescent="0.15">
      <c r="A401" s="37"/>
    </row>
    <row r="402" spans="1:1" x14ac:dyDescent="0.15">
      <c r="A402" s="37"/>
    </row>
    <row r="403" spans="1:1" x14ac:dyDescent="0.15">
      <c r="A403" s="37"/>
    </row>
    <row r="404" spans="1:1" x14ac:dyDescent="0.15">
      <c r="A404" s="37"/>
    </row>
    <row r="405" spans="1:1" x14ac:dyDescent="0.15">
      <c r="A405" s="37"/>
    </row>
    <row r="406" spans="1:1" x14ac:dyDescent="0.15">
      <c r="A406" s="37"/>
    </row>
    <row r="407" spans="1:1" x14ac:dyDescent="0.15">
      <c r="A407" s="37"/>
    </row>
    <row r="408" spans="1:1" x14ac:dyDescent="0.15">
      <c r="A408" s="37"/>
    </row>
    <row r="409" spans="1:1" x14ac:dyDescent="0.15">
      <c r="A409" s="37"/>
    </row>
    <row r="410" spans="1:1" x14ac:dyDescent="0.15">
      <c r="A410" s="37"/>
    </row>
    <row r="411" spans="1:1" x14ac:dyDescent="0.15">
      <c r="A411" s="37"/>
    </row>
    <row r="412" spans="1:1" x14ac:dyDescent="0.15">
      <c r="A412" s="37"/>
    </row>
    <row r="413" spans="1:1" x14ac:dyDescent="0.15">
      <c r="A413" s="37"/>
    </row>
  </sheetData>
  <sheetProtection sheet="1" objects="1" scenarios="1"/>
  <mergeCells count="11">
    <mergeCell ref="A6:G6"/>
    <mergeCell ref="A1:G1"/>
    <mergeCell ref="A2:G2"/>
    <mergeCell ref="A3:G3"/>
    <mergeCell ref="A4:G4"/>
    <mergeCell ref="A5:G5"/>
    <mergeCell ref="C8:C9"/>
    <mergeCell ref="D8:D9"/>
    <mergeCell ref="E8:E9"/>
    <mergeCell ref="F8:F9"/>
    <mergeCell ref="G8:G9"/>
  </mergeCells>
  <printOptions horizontalCentered="1"/>
  <pageMargins left="0.2" right="0.23" top="0.39" bottom="0.28999999999999998" header="0.17" footer="0.28999999999999998"/>
  <pageSetup orientation="landscape" r:id="rId1"/>
  <headerFooter alignWithMargins="0">
    <oddFooter>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C93AC-94F1-41A3-B764-EA7F53613776}">
  <sheetPr>
    <pageSetUpPr fitToPage="1"/>
  </sheetPr>
  <dimension ref="A1:G413"/>
  <sheetViews>
    <sheetView workbookViewId="0">
      <selection sqref="A1:G1"/>
    </sheetView>
  </sheetViews>
  <sheetFormatPr baseColWidth="10" defaultColWidth="8" defaultRowHeight="12" x14ac:dyDescent="0.15"/>
  <cols>
    <col min="1" max="1" width="4.83203125" style="38" customWidth="1"/>
    <col min="2" max="2" width="44.33203125" style="2" customWidth="1"/>
    <col min="3" max="7" width="12.83203125" style="2" customWidth="1"/>
    <col min="8" max="10" width="8" style="2"/>
    <col min="11" max="11" width="10.1640625" style="2" bestFit="1" customWidth="1"/>
    <col min="12" max="16384" width="8" style="2"/>
  </cols>
  <sheetData>
    <row r="1" spans="1:7" s="1" customFormat="1" x14ac:dyDescent="0.15">
      <c r="A1" s="188" t="s">
        <v>58</v>
      </c>
      <c r="B1" s="188"/>
      <c r="C1" s="188"/>
      <c r="D1" s="188"/>
      <c r="E1" s="188"/>
      <c r="F1" s="188"/>
      <c r="G1" s="188"/>
    </row>
    <row r="2" spans="1:7" s="1" customFormat="1" x14ac:dyDescent="0.15">
      <c r="A2" s="189" t="str">
        <f>'[14]Cover Page'!B12</f>
        <v xml:space="preserve">  Univ of Illinois Total Univ  </v>
      </c>
      <c r="B2" s="189"/>
      <c r="C2" s="189"/>
      <c r="D2" s="189"/>
      <c r="E2" s="189"/>
      <c r="F2" s="189"/>
      <c r="G2" s="189"/>
    </row>
    <row r="3" spans="1:7" s="1" customFormat="1" x14ac:dyDescent="0.15">
      <c r="A3" s="188" t="s">
        <v>59</v>
      </c>
      <c r="B3" s="188"/>
      <c r="C3" s="188"/>
      <c r="D3" s="188"/>
      <c r="E3" s="188"/>
      <c r="F3" s="188"/>
      <c r="G3" s="188"/>
    </row>
    <row r="4" spans="1:7" s="1" customFormat="1" x14ac:dyDescent="0.15">
      <c r="A4" s="188" t="s">
        <v>60</v>
      </c>
      <c r="B4" s="188"/>
      <c r="C4" s="188"/>
      <c r="D4" s="188"/>
      <c r="E4" s="188"/>
      <c r="F4" s="188"/>
      <c r="G4" s="188"/>
    </row>
    <row r="5" spans="1:7" s="1" customFormat="1" x14ac:dyDescent="0.15">
      <c r="A5" s="189">
        <f>CSU!A5</f>
        <v>2022</v>
      </c>
      <c r="B5" s="189"/>
      <c r="C5" s="189"/>
      <c r="D5" s="189"/>
      <c r="E5" s="189"/>
      <c r="F5" s="189"/>
      <c r="G5" s="189"/>
    </row>
    <row r="6" spans="1:7" x14ac:dyDescent="0.15">
      <c r="A6" s="187"/>
      <c r="B6" s="187"/>
      <c r="C6" s="187"/>
      <c r="D6" s="187"/>
      <c r="E6" s="187"/>
      <c r="F6" s="187"/>
      <c r="G6" s="187"/>
    </row>
    <row r="7" spans="1:7" ht="13" thickBot="1" x14ac:dyDescent="0.2">
      <c r="A7" s="3" t="s">
        <v>61</v>
      </c>
      <c r="B7" s="3" t="s">
        <v>62</v>
      </c>
      <c r="C7" s="3" t="s">
        <v>63</v>
      </c>
      <c r="D7" s="3" t="s">
        <v>64</v>
      </c>
      <c r="E7" s="3" t="s">
        <v>65</v>
      </c>
      <c r="F7" s="3" t="s">
        <v>66</v>
      </c>
      <c r="G7" s="3" t="s">
        <v>67</v>
      </c>
    </row>
    <row r="8" spans="1:7" ht="12" customHeight="1" x14ac:dyDescent="0.15">
      <c r="A8" s="4"/>
      <c r="C8" s="185" t="s">
        <v>68</v>
      </c>
      <c r="D8" s="185" t="s">
        <v>69</v>
      </c>
      <c r="E8" s="185" t="s">
        <v>70</v>
      </c>
      <c r="F8" s="185" t="s">
        <v>71</v>
      </c>
      <c r="G8" s="185" t="s">
        <v>72</v>
      </c>
    </row>
    <row r="9" spans="1:7" ht="13" thickBot="1" x14ac:dyDescent="0.2">
      <c r="A9" s="4"/>
      <c r="B9" s="2" t="s">
        <v>73</v>
      </c>
      <c r="C9" s="186"/>
      <c r="D9" s="186"/>
      <c r="E9" s="186"/>
      <c r="F9" s="186"/>
      <c r="G9" s="186"/>
    </row>
    <row r="10" spans="1:7" s="1" customFormat="1" ht="13" customHeight="1" x14ac:dyDescent="0.15">
      <c r="A10" s="5">
        <v>100</v>
      </c>
      <c r="B10" s="6" t="s">
        <v>74</v>
      </c>
      <c r="C10" s="7">
        <v>546838.20189864526</v>
      </c>
      <c r="D10" s="8">
        <v>1487051.4952200002</v>
      </c>
      <c r="E10" s="8">
        <v>1312639.8362700001</v>
      </c>
      <c r="F10" s="8">
        <v>-5725.74</v>
      </c>
      <c r="G10" s="9">
        <v>715524.12084864546</v>
      </c>
    </row>
    <row r="11" spans="1:7" ht="13" thickBot="1" x14ac:dyDescent="0.2">
      <c r="A11" s="10">
        <v>200</v>
      </c>
      <c r="B11" s="11" t="s">
        <v>75</v>
      </c>
      <c r="C11" s="12">
        <v>1213154.2756099999</v>
      </c>
      <c r="D11" s="13">
        <v>3836256.0481300009</v>
      </c>
      <c r="E11" s="13">
        <v>3763114.2</v>
      </c>
      <c r="F11" s="13">
        <v>62663.399269999849</v>
      </c>
      <c r="G11" s="14">
        <v>1348959.5230100011</v>
      </c>
    </row>
    <row r="12" spans="1:7" ht="13.75" customHeight="1" thickTop="1" x14ac:dyDescent="0.15">
      <c r="A12" s="15">
        <v>201</v>
      </c>
      <c r="B12" s="16" t="s">
        <v>5</v>
      </c>
      <c r="C12" s="17">
        <v>815981.24808000005</v>
      </c>
      <c r="D12" s="18">
        <v>3788125.2216200009</v>
      </c>
      <c r="E12" s="18">
        <v>3479193.5</v>
      </c>
      <c r="F12" s="18">
        <v>-190329.59256000011</v>
      </c>
      <c r="G12" s="19">
        <v>934583.37714000104</v>
      </c>
    </row>
    <row r="13" spans="1:7" x14ac:dyDescent="0.15">
      <c r="A13" s="15">
        <v>202</v>
      </c>
      <c r="B13" s="16" t="s">
        <v>4</v>
      </c>
      <c r="C13" s="17">
        <v>397173.02752999996</v>
      </c>
      <c r="D13" s="18">
        <v>48130.826509999999</v>
      </c>
      <c r="E13" s="18">
        <v>283920.69999999995</v>
      </c>
      <c r="F13" s="18">
        <v>252992.99182999996</v>
      </c>
      <c r="G13" s="19">
        <v>414376.14586999995</v>
      </c>
    </row>
    <row r="14" spans="1:7" ht="13" thickBot="1" x14ac:dyDescent="0.2">
      <c r="A14" s="20">
        <v>300</v>
      </c>
      <c r="B14" s="21" t="s">
        <v>76</v>
      </c>
      <c r="C14" s="22">
        <v>-8009.2877500000031</v>
      </c>
      <c r="D14" s="23">
        <v>830650.65147000004</v>
      </c>
      <c r="E14" s="23">
        <v>800050.59999999974</v>
      </c>
      <c r="F14" s="23">
        <v>-22685.019760000279</v>
      </c>
      <c r="G14" s="24">
        <v>-94.256040000000212</v>
      </c>
    </row>
    <row r="15" spans="1:7" ht="13" thickTop="1" x14ac:dyDescent="0.15">
      <c r="A15" s="25">
        <v>301</v>
      </c>
      <c r="B15" s="26" t="s">
        <v>5</v>
      </c>
      <c r="C15" s="63">
        <v>-8009.2877500000031</v>
      </c>
      <c r="D15" s="28">
        <v>830650.65147000004</v>
      </c>
      <c r="E15" s="28">
        <v>800050.59999999974</v>
      </c>
      <c r="F15" s="28">
        <v>-22685.019760000279</v>
      </c>
      <c r="G15" s="19">
        <v>-94.256040000000212</v>
      </c>
    </row>
    <row r="16" spans="1:7" s="1" customFormat="1" x14ac:dyDescent="0.15">
      <c r="A16" s="25">
        <v>302</v>
      </c>
      <c r="B16" s="26" t="s">
        <v>4</v>
      </c>
      <c r="C16" s="27"/>
      <c r="D16" s="28"/>
      <c r="E16" s="28"/>
      <c r="F16" s="28"/>
      <c r="G16" s="19">
        <v>0</v>
      </c>
    </row>
    <row r="17" spans="1:7" s="1" customFormat="1" ht="13" thickBot="1" x14ac:dyDescent="0.2">
      <c r="A17" s="20">
        <v>400</v>
      </c>
      <c r="B17" s="21" t="s">
        <v>77</v>
      </c>
      <c r="C17" s="22">
        <v>-3243.1118399999978</v>
      </c>
      <c r="D17" s="23">
        <v>85717.865000000005</v>
      </c>
      <c r="E17" s="23">
        <v>132729.00000000003</v>
      </c>
      <c r="F17" s="23">
        <v>46571.788370000024</v>
      </c>
      <c r="G17" s="24">
        <v>-3682.4584699999978</v>
      </c>
    </row>
    <row r="18" spans="1:7" ht="13" thickTop="1" x14ac:dyDescent="0.15">
      <c r="A18" s="25">
        <v>401</v>
      </c>
      <c r="B18" s="26" t="s">
        <v>5</v>
      </c>
      <c r="C18" s="27">
        <v>-3243.1118399999978</v>
      </c>
      <c r="D18" s="64">
        <v>85717.865000000005</v>
      </c>
      <c r="E18" s="28">
        <v>132729.00000000003</v>
      </c>
      <c r="F18" s="28">
        <v>46571.788370000024</v>
      </c>
      <c r="G18" s="19">
        <v>-3682.4584699999978</v>
      </c>
    </row>
    <row r="19" spans="1:7" x14ac:dyDescent="0.15">
      <c r="A19" s="25">
        <v>402</v>
      </c>
      <c r="B19" s="26" t="s">
        <v>4</v>
      </c>
      <c r="C19" s="27"/>
      <c r="D19" s="28"/>
      <c r="E19" s="28"/>
      <c r="F19" s="28"/>
      <c r="G19" s="19">
        <v>0</v>
      </c>
    </row>
    <row r="20" spans="1:7" ht="13" thickBot="1" x14ac:dyDescent="0.2">
      <c r="A20" s="20">
        <v>500</v>
      </c>
      <c r="B20" s="21" t="s">
        <v>78</v>
      </c>
      <c r="C20" s="22">
        <v>514683.38911999995</v>
      </c>
      <c r="D20" s="23">
        <v>397704.88665</v>
      </c>
      <c r="E20" s="23">
        <v>314377.60000000009</v>
      </c>
      <c r="F20" s="23">
        <v>-36785.68868999993</v>
      </c>
      <c r="G20" s="24">
        <v>561224.98707999999</v>
      </c>
    </row>
    <row r="21" spans="1:7" ht="13" thickTop="1" x14ac:dyDescent="0.15">
      <c r="A21" s="25">
        <v>501</v>
      </c>
      <c r="B21" s="26" t="s">
        <v>5</v>
      </c>
      <c r="C21" s="27">
        <v>495616.60054999997</v>
      </c>
      <c r="D21" s="28">
        <v>397071.35788999998</v>
      </c>
      <c r="E21" s="28">
        <v>313903.10000000009</v>
      </c>
      <c r="F21" s="28">
        <v>-36002.633169999928</v>
      </c>
      <c r="G21" s="19">
        <v>542782.22526999994</v>
      </c>
    </row>
    <row r="22" spans="1:7" x14ac:dyDescent="0.15">
      <c r="A22" s="25">
        <v>502</v>
      </c>
      <c r="B22" s="26" t="s">
        <v>4</v>
      </c>
      <c r="C22" s="27">
        <v>19066.788570000001</v>
      </c>
      <c r="D22" s="28">
        <v>633.52876000000003</v>
      </c>
      <c r="E22" s="28">
        <v>474.5</v>
      </c>
      <c r="F22" s="28">
        <v>-783.05552000000171</v>
      </c>
      <c r="G22" s="19">
        <v>18442.76181</v>
      </c>
    </row>
    <row r="23" spans="1:7" ht="13" thickBot="1" x14ac:dyDescent="0.2">
      <c r="A23" s="20">
        <v>600</v>
      </c>
      <c r="B23" s="21" t="s">
        <v>79</v>
      </c>
      <c r="C23" s="22">
        <v>199207.93231</v>
      </c>
      <c r="D23" s="23">
        <v>66787.737339999992</v>
      </c>
      <c r="E23" s="23">
        <v>44553.8</v>
      </c>
      <c r="F23" s="23">
        <v>-30742.503840000005</v>
      </c>
      <c r="G23" s="24">
        <v>190699.36580999999</v>
      </c>
    </row>
    <row r="24" spans="1:7" ht="13" thickTop="1" x14ac:dyDescent="0.15">
      <c r="A24" s="25">
        <v>601</v>
      </c>
      <c r="B24" s="26" t="s">
        <v>5</v>
      </c>
      <c r="C24" s="27">
        <v>47632.015770000005</v>
      </c>
      <c r="D24" s="28">
        <v>19290.439589999998</v>
      </c>
      <c r="E24" s="28">
        <v>15873.300000000003</v>
      </c>
      <c r="F24" s="28">
        <v>-3056.1284000000014</v>
      </c>
      <c r="G24" s="19">
        <v>47993.026960000003</v>
      </c>
    </row>
    <row r="25" spans="1:7" x14ac:dyDescent="0.15">
      <c r="A25" s="25">
        <v>602</v>
      </c>
      <c r="B25" s="26" t="s">
        <v>4</v>
      </c>
      <c r="C25" s="27">
        <v>151575.91654000001</v>
      </c>
      <c r="D25" s="28">
        <v>47497.297749999998</v>
      </c>
      <c r="E25" s="28">
        <v>28680.5</v>
      </c>
      <c r="F25" s="28">
        <v>-27686.375440000003</v>
      </c>
      <c r="G25" s="19">
        <v>142706.33885</v>
      </c>
    </row>
    <row r="26" spans="1:7" ht="13" thickBot="1" x14ac:dyDescent="0.2">
      <c r="A26" s="20">
        <v>700</v>
      </c>
      <c r="B26" s="21" t="s">
        <v>80</v>
      </c>
      <c r="C26" s="22">
        <v>55226.233009999996</v>
      </c>
      <c r="D26" s="23">
        <v>538445.60133000009</v>
      </c>
      <c r="E26" s="23">
        <v>466362.99999999994</v>
      </c>
      <c r="F26" s="23">
        <v>-73750.388770000107</v>
      </c>
      <c r="G26" s="24">
        <v>53558.445570000011</v>
      </c>
    </row>
    <row r="27" spans="1:7" ht="13" thickTop="1" x14ac:dyDescent="0.15">
      <c r="A27" s="25">
        <v>701</v>
      </c>
      <c r="B27" s="26" t="s">
        <v>5</v>
      </c>
      <c r="C27" s="27">
        <v>55226.233009999996</v>
      </c>
      <c r="D27" s="28">
        <v>538445.60133000009</v>
      </c>
      <c r="E27" s="28">
        <v>466362.99999999994</v>
      </c>
      <c r="F27" s="28">
        <v>-73750.388770000107</v>
      </c>
      <c r="G27" s="19">
        <v>53558.445570000011</v>
      </c>
    </row>
    <row r="28" spans="1:7" x14ac:dyDescent="0.15">
      <c r="A28" s="25">
        <v>702</v>
      </c>
      <c r="B28" s="26" t="s">
        <v>4</v>
      </c>
      <c r="C28" s="27"/>
      <c r="D28" s="28"/>
      <c r="E28" s="28"/>
      <c r="F28" s="28"/>
      <c r="G28" s="19">
        <v>0</v>
      </c>
    </row>
    <row r="29" spans="1:7" ht="13" thickBot="1" x14ac:dyDescent="0.2">
      <c r="A29" s="20">
        <v>800</v>
      </c>
      <c r="B29" s="21" t="s">
        <v>81</v>
      </c>
      <c r="C29" s="22">
        <v>-52850.131240000017</v>
      </c>
      <c r="D29" s="23">
        <v>584315.17009000003</v>
      </c>
      <c r="E29" s="23">
        <v>512014.30000000028</v>
      </c>
      <c r="F29" s="23">
        <v>-99265.21184999973</v>
      </c>
      <c r="G29" s="24">
        <v>-79814.472999999998</v>
      </c>
    </row>
    <row r="30" spans="1:7" ht="13" thickTop="1" x14ac:dyDescent="0.15">
      <c r="A30" s="25">
        <v>801</v>
      </c>
      <c r="B30" s="26" t="s">
        <v>5</v>
      </c>
      <c r="C30" s="27">
        <v>-52850.131240000017</v>
      </c>
      <c r="D30" s="28">
        <v>584315.17009000003</v>
      </c>
      <c r="E30" s="28">
        <v>512014.30000000028</v>
      </c>
      <c r="F30" s="28">
        <v>-99265.21184999973</v>
      </c>
      <c r="G30" s="19">
        <v>-79814.472999999998</v>
      </c>
    </row>
    <row r="31" spans="1:7" x14ac:dyDescent="0.15">
      <c r="A31" s="25">
        <v>802</v>
      </c>
      <c r="B31" s="26" t="s">
        <v>4</v>
      </c>
      <c r="C31" s="27"/>
      <c r="D31" s="28"/>
      <c r="E31" s="28"/>
      <c r="F31" s="28"/>
      <c r="G31" s="19">
        <v>0</v>
      </c>
    </row>
    <row r="32" spans="1:7" ht="13" thickBot="1" x14ac:dyDescent="0.2">
      <c r="A32" s="20">
        <v>900</v>
      </c>
      <c r="B32" s="21" t="s">
        <v>82</v>
      </c>
      <c r="C32" s="22">
        <v>281609.02958000003</v>
      </c>
      <c r="D32" s="23">
        <v>1332634.1362500002</v>
      </c>
      <c r="E32" s="23">
        <v>1238260.2000000002</v>
      </c>
      <c r="F32" s="23">
        <v>-2141.9989800000913</v>
      </c>
      <c r="G32" s="24">
        <v>373840.96685000003</v>
      </c>
    </row>
    <row r="33" spans="1:7" ht="13" thickTop="1" x14ac:dyDescent="0.15">
      <c r="A33" s="25">
        <v>901</v>
      </c>
      <c r="B33" s="26" t="s">
        <v>5</v>
      </c>
      <c r="C33" s="27">
        <v>281609.02958000003</v>
      </c>
      <c r="D33" s="28">
        <v>1332634.1362500002</v>
      </c>
      <c r="E33" s="28">
        <v>1238260.2000000002</v>
      </c>
      <c r="F33" s="28">
        <v>-2141.9989800000913</v>
      </c>
      <c r="G33" s="19">
        <v>373840.96685000003</v>
      </c>
    </row>
    <row r="34" spans="1:7" x14ac:dyDescent="0.15">
      <c r="A34" s="25">
        <v>902</v>
      </c>
      <c r="B34" s="26" t="s">
        <v>4</v>
      </c>
      <c r="C34" s="27"/>
      <c r="D34" s="28"/>
      <c r="E34" s="28"/>
      <c r="F34" s="28"/>
      <c r="G34" s="19">
        <v>0</v>
      </c>
    </row>
    <row r="35" spans="1:7" ht="13" thickBot="1" x14ac:dyDescent="0.2">
      <c r="A35" s="20">
        <v>1000</v>
      </c>
      <c r="B35" s="21" t="s">
        <v>83</v>
      </c>
      <c r="C35" s="22">
        <v>84217.262129999988</v>
      </c>
      <c r="D35" s="23">
        <v>0</v>
      </c>
      <c r="E35" s="23">
        <v>68436.099999999948</v>
      </c>
      <c r="F35" s="23">
        <v>82758.258409999966</v>
      </c>
      <c r="G35" s="24">
        <v>98539.420540000006</v>
      </c>
    </row>
    <row r="36" spans="1:7" ht="13" thickTop="1" x14ac:dyDescent="0.15">
      <c r="A36" s="25">
        <v>1001</v>
      </c>
      <c r="B36" s="26" t="s">
        <v>5</v>
      </c>
      <c r="C36" s="27"/>
      <c r="D36" s="28"/>
      <c r="E36" s="28"/>
      <c r="F36" s="28"/>
      <c r="G36" s="19">
        <v>0</v>
      </c>
    </row>
    <row r="37" spans="1:7" x14ac:dyDescent="0.15">
      <c r="A37" s="25">
        <v>1002</v>
      </c>
      <c r="B37" s="26" t="s">
        <v>4</v>
      </c>
      <c r="C37" s="27">
        <v>84217.262129999988</v>
      </c>
      <c r="D37" s="28"/>
      <c r="E37" s="28">
        <v>68436.099999999948</v>
      </c>
      <c r="F37" s="28">
        <v>82758.258409999966</v>
      </c>
      <c r="G37" s="19">
        <v>98539.420540000006</v>
      </c>
    </row>
    <row r="38" spans="1:7" ht="13" thickBot="1" x14ac:dyDescent="0.2">
      <c r="A38" s="20">
        <v>1100</v>
      </c>
      <c r="B38" s="21" t="s">
        <v>84</v>
      </c>
      <c r="C38" s="22">
        <v>142313.06028999999</v>
      </c>
      <c r="D38" s="23">
        <v>0</v>
      </c>
      <c r="E38" s="23">
        <v>186329.60000000001</v>
      </c>
      <c r="F38" s="23">
        <v>198704.16438</v>
      </c>
      <c r="G38" s="24">
        <v>154687.62466999999</v>
      </c>
    </row>
    <row r="39" spans="1:7" ht="13" thickTop="1" x14ac:dyDescent="0.15">
      <c r="A39" s="25">
        <v>1101</v>
      </c>
      <c r="B39" s="26" t="s">
        <v>5</v>
      </c>
      <c r="C39" s="27"/>
      <c r="D39" s="28"/>
      <c r="E39" s="28"/>
      <c r="F39" s="28"/>
      <c r="G39" s="19">
        <v>0</v>
      </c>
    </row>
    <row r="40" spans="1:7" ht="13" thickBot="1" x14ac:dyDescent="0.2">
      <c r="A40" s="29">
        <v>1102</v>
      </c>
      <c r="B40" s="30" t="s">
        <v>4</v>
      </c>
      <c r="C40" s="31">
        <v>142313.06028999999</v>
      </c>
      <c r="D40" s="32"/>
      <c r="E40" s="32">
        <v>186329.60000000001</v>
      </c>
      <c r="F40" s="32">
        <v>198704.16438</v>
      </c>
      <c r="G40" s="33">
        <v>154687.62466999999</v>
      </c>
    </row>
    <row r="41" spans="1:7" x14ac:dyDescent="0.15">
      <c r="A41" s="4" t="s">
        <v>85</v>
      </c>
    </row>
    <row r="42" spans="1:7" x14ac:dyDescent="0.15">
      <c r="A42" s="34" t="s">
        <v>86</v>
      </c>
      <c r="B42" s="35" t="s">
        <v>87</v>
      </c>
    </row>
    <row r="43" spans="1:7" x14ac:dyDescent="0.15">
      <c r="A43" s="34" t="s">
        <v>88</v>
      </c>
      <c r="B43" s="35" t="s">
        <v>89</v>
      </c>
    </row>
    <row r="44" spans="1:7" x14ac:dyDescent="0.15">
      <c r="A44" s="4"/>
      <c r="B44" s="36"/>
      <c r="C44" s="36"/>
      <c r="D44" s="36"/>
      <c r="E44" s="36"/>
      <c r="F44" s="36"/>
      <c r="G44" s="36"/>
    </row>
    <row r="45" spans="1:7" x14ac:dyDescent="0.15">
      <c r="A45" s="4"/>
      <c r="B45" s="36"/>
      <c r="C45" s="36"/>
      <c r="D45" s="36"/>
      <c r="E45" s="36"/>
      <c r="F45" s="36"/>
      <c r="G45" s="36"/>
    </row>
    <row r="46" spans="1:7" x14ac:dyDescent="0.15">
      <c r="A46" s="4"/>
      <c r="B46" s="36"/>
      <c r="C46" s="36"/>
      <c r="D46" s="36"/>
      <c r="E46" s="36"/>
      <c r="F46" s="36"/>
      <c r="G46" s="36"/>
    </row>
    <row r="47" spans="1:7" x14ac:dyDescent="0.15">
      <c r="A47" s="4"/>
      <c r="B47" s="36"/>
      <c r="C47" s="36"/>
      <c r="D47" s="36"/>
      <c r="E47" s="36"/>
      <c r="F47" s="36"/>
      <c r="G47" s="36"/>
    </row>
    <row r="48" spans="1:7" x14ac:dyDescent="0.15">
      <c r="A48" s="4"/>
      <c r="B48" s="36"/>
      <c r="C48" s="36"/>
      <c r="D48" s="36"/>
      <c r="E48" s="36"/>
      <c r="F48" s="36"/>
      <c r="G48" s="36"/>
    </row>
    <row r="49" spans="1:7" x14ac:dyDescent="0.15">
      <c r="A49" s="4"/>
      <c r="B49" s="36"/>
      <c r="C49" s="36"/>
      <c r="D49" s="36"/>
      <c r="E49" s="36"/>
      <c r="F49" s="36"/>
      <c r="G49" s="36"/>
    </row>
    <row r="50" spans="1:7" x14ac:dyDescent="0.15">
      <c r="A50" s="4"/>
      <c r="B50" s="36"/>
      <c r="C50" s="36"/>
      <c r="D50" s="36"/>
      <c r="E50" s="36"/>
      <c r="F50" s="36"/>
      <c r="G50" s="36"/>
    </row>
    <row r="51" spans="1:7" x14ac:dyDescent="0.15">
      <c r="A51" s="4"/>
      <c r="B51" s="36"/>
      <c r="C51" s="36"/>
      <c r="D51" s="36"/>
      <c r="E51" s="36"/>
      <c r="F51" s="36"/>
      <c r="G51" s="36"/>
    </row>
    <row r="52" spans="1:7" x14ac:dyDescent="0.15">
      <c r="A52" s="4"/>
      <c r="B52" s="36"/>
      <c r="C52" s="36"/>
      <c r="D52" s="36"/>
      <c r="E52" s="36"/>
      <c r="F52" s="36"/>
      <c r="G52" s="36"/>
    </row>
    <row r="53" spans="1:7" x14ac:dyDescent="0.15">
      <c r="A53" s="4"/>
    </row>
    <row r="54" spans="1:7" x14ac:dyDescent="0.15">
      <c r="A54" s="4"/>
    </row>
    <row r="55" spans="1:7" x14ac:dyDescent="0.15">
      <c r="A55" s="4"/>
    </row>
    <row r="56" spans="1:7" x14ac:dyDescent="0.15">
      <c r="A56" s="4"/>
    </row>
    <row r="57" spans="1:7" x14ac:dyDescent="0.15">
      <c r="A57" s="4"/>
    </row>
    <row r="58" spans="1:7" x14ac:dyDescent="0.15">
      <c r="A58" s="4"/>
    </row>
    <row r="59" spans="1:7" x14ac:dyDescent="0.15">
      <c r="A59" s="4"/>
    </row>
    <row r="60" spans="1:7" x14ac:dyDescent="0.15">
      <c r="A60" s="4"/>
    </row>
    <row r="61" spans="1:7" x14ac:dyDescent="0.15">
      <c r="A61" s="4"/>
    </row>
    <row r="62" spans="1:7" x14ac:dyDescent="0.15">
      <c r="A62" s="4"/>
    </row>
    <row r="63" spans="1:7" x14ac:dyDescent="0.15">
      <c r="A63" s="4"/>
    </row>
    <row r="64" spans="1:7" x14ac:dyDescent="0.15">
      <c r="A64" s="4"/>
    </row>
    <row r="65" spans="1:1" x14ac:dyDescent="0.15">
      <c r="A65" s="4"/>
    </row>
    <row r="66" spans="1:1" x14ac:dyDescent="0.15">
      <c r="A66" s="4"/>
    </row>
    <row r="67" spans="1:1" x14ac:dyDescent="0.15">
      <c r="A67" s="4"/>
    </row>
    <row r="68" spans="1:1" x14ac:dyDescent="0.15">
      <c r="A68" s="4"/>
    </row>
    <row r="69" spans="1:1" x14ac:dyDescent="0.15">
      <c r="A69" s="4"/>
    </row>
    <row r="70" spans="1:1" x14ac:dyDescent="0.15">
      <c r="A70" s="4"/>
    </row>
    <row r="71" spans="1:1" x14ac:dyDescent="0.15">
      <c r="A71" s="4"/>
    </row>
    <row r="72" spans="1:1" x14ac:dyDescent="0.15">
      <c r="A72" s="4"/>
    </row>
    <row r="73" spans="1:1" x14ac:dyDescent="0.15">
      <c r="A73" s="4"/>
    </row>
    <row r="74" spans="1:1" x14ac:dyDescent="0.15">
      <c r="A74" s="4"/>
    </row>
    <row r="75" spans="1:1" x14ac:dyDescent="0.15">
      <c r="A75" s="4"/>
    </row>
    <row r="76" spans="1:1" x14ac:dyDescent="0.15">
      <c r="A76" s="4"/>
    </row>
    <row r="77" spans="1:1" x14ac:dyDescent="0.15">
      <c r="A77" s="4"/>
    </row>
    <row r="78" spans="1:1" x14ac:dyDescent="0.15">
      <c r="A78" s="4"/>
    </row>
    <row r="79" spans="1:1" x14ac:dyDescent="0.15">
      <c r="A79" s="4"/>
    </row>
    <row r="80" spans="1:1" x14ac:dyDescent="0.15">
      <c r="A80" s="4"/>
    </row>
    <row r="81" spans="1:1" x14ac:dyDescent="0.15">
      <c r="A81" s="4"/>
    </row>
    <row r="82" spans="1:1" x14ac:dyDescent="0.15">
      <c r="A82" s="4"/>
    </row>
    <row r="83" spans="1:1" x14ac:dyDescent="0.15">
      <c r="A83" s="4"/>
    </row>
    <row r="84" spans="1:1" x14ac:dyDescent="0.15">
      <c r="A84" s="4"/>
    </row>
    <row r="85" spans="1:1" x14ac:dyDescent="0.15">
      <c r="A85" s="4"/>
    </row>
    <row r="86" spans="1:1" x14ac:dyDescent="0.15">
      <c r="A86" s="4"/>
    </row>
    <row r="87" spans="1:1" x14ac:dyDescent="0.15">
      <c r="A87" s="4"/>
    </row>
    <row r="88" spans="1:1" x14ac:dyDescent="0.15">
      <c r="A88" s="4"/>
    </row>
    <row r="89" spans="1:1" x14ac:dyDescent="0.15">
      <c r="A89" s="4"/>
    </row>
    <row r="90" spans="1:1" x14ac:dyDescent="0.15">
      <c r="A90" s="4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  <row r="125" spans="1:1" x14ac:dyDescent="0.15">
      <c r="A125" s="37"/>
    </row>
    <row r="126" spans="1:1" x14ac:dyDescent="0.15">
      <c r="A126" s="37"/>
    </row>
    <row r="127" spans="1:1" x14ac:dyDescent="0.15">
      <c r="A127" s="37"/>
    </row>
    <row r="128" spans="1:1" x14ac:dyDescent="0.15">
      <c r="A128" s="37"/>
    </row>
    <row r="129" spans="1:1" x14ac:dyDescent="0.15">
      <c r="A129" s="37"/>
    </row>
    <row r="130" spans="1:1" x14ac:dyDescent="0.15">
      <c r="A130" s="37"/>
    </row>
    <row r="131" spans="1:1" x14ac:dyDescent="0.15">
      <c r="A131" s="37"/>
    </row>
    <row r="132" spans="1:1" x14ac:dyDescent="0.15">
      <c r="A132" s="37"/>
    </row>
    <row r="133" spans="1:1" x14ac:dyDescent="0.15">
      <c r="A133" s="37"/>
    </row>
    <row r="134" spans="1:1" x14ac:dyDescent="0.15">
      <c r="A134" s="37"/>
    </row>
    <row r="135" spans="1:1" x14ac:dyDescent="0.15">
      <c r="A135" s="37"/>
    </row>
    <row r="136" spans="1:1" x14ac:dyDescent="0.15">
      <c r="A136" s="37"/>
    </row>
    <row r="137" spans="1:1" x14ac:dyDescent="0.15">
      <c r="A137" s="37"/>
    </row>
    <row r="138" spans="1:1" x14ac:dyDescent="0.15">
      <c r="A138" s="37"/>
    </row>
    <row r="139" spans="1:1" x14ac:dyDescent="0.15">
      <c r="A139" s="37"/>
    </row>
    <row r="140" spans="1:1" x14ac:dyDescent="0.15">
      <c r="A140" s="37"/>
    </row>
    <row r="141" spans="1:1" x14ac:dyDescent="0.15">
      <c r="A141" s="37"/>
    </row>
    <row r="142" spans="1:1" x14ac:dyDescent="0.15">
      <c r="A142" s="37"/>
    </row>
    <row r="143" spans="1:1" x14ac:dyDescent="0.15">
      <c r="A143" s="37"/>
    </row>
    <row r="144" spans="1:1" x14ac:dyDescent="0.15">
      <c r="A144" s="37"/>
    </row>
    <row r="145" spans="1:1" x14ac:dyDescent="0.15">
      <c r="A145" s="37"/>
    </row>
    <row r="146" spans="1:1" x14ac:dyDescent="0.15">
      <c r="A146" s="37"/>
    </row>
    <row r="147" spans="1:1" x14ac:dyDescent="0.15">
      <c r="A147" s="37"/>
    </row>
    <row r="148" spans="1:1" x14ac:dyDescent="0.15">
      <c r="A148" s="37"/>
    </row>
    <row r="149" spans="1:1" x14ac:dyDescent="0.15">
      <c r="A149" s="37"/>
    </row>
    <row r="150" spans="1:1" x14ac:dyDescent="0.15">
      <c r="A150" s="37"/>
    </row>
    <row r="151" spans="1:1" x14ac:dyDescent="0.15">
      <c r="A151" s="37"/>
    </row>
    <row r="152" spans="1:1" x14ac:dyDescent="0.15">
      <c r="A152" s="37"/>
    </row>
    <row r="153" spans="1:1" x14ac:dyDescent="0.15">
      <c r="A153" s="37"/>
    </row>
    <row r="154" spans="1:1" x14ac:dyDescent="0.15">
      <c r="A154" s="37"/>
    </row>
    <row r="155" spans="1:1" x14ac:dyDescent="0.15">
      <c r="A155" s="37"/>
    </row>
    <row r="156" spans="1:1" x14ac:dyDescent="0.15">
      <c r="A156" s="37"/>
    </row>
    <row r="157" spans="1:1" x14ac:dyDescent="0.15">
      <c r="A157" s="37"/>
    </row>
    <row r="158" spans="1:1" x14ac:dyDescent="0.15">
      <c r="A158" s="37"/>
    </row>
    <row r="159" spans="1:1" x14ac:dyDescent="0.15">
      <c r="A159" s="37"/>
    </row>
    <row r="160" spans="1:1" x14ac:dyDescent="0.15">
      <c r="A160" s="37"/>
    </row>
    <row r="161" spans="1:1" x14ac:dyDescent="0.15">
      <c r="A161" s="37"/>
    </row>
    <row r="162" spans="1:1" x14ac:dyDescent="0.15">
      <c r="A162" s="37"/>
    </row>
    <row r="163" spans="1:1" x14ac:dyDescent="0.15">
      <c r="A163" s="37"/>
    </row>
    <row r="164" spans="1:1" x14ac:dyDescent="0.15">
      <c r="A164" s="37"/>
    </row>
    <row r="165" spans="1:1" x14ac:dyDescent="0.15">
      <c r="A165" s="37"/>
    </row>
    <row r="166" spans="1:1" x14ac:dyDescent="0.15">
      <c r="A166" s="37"/>
    </row>
    <row r="167" spans="1:1" x14ac:dyDescent="0.15">
      <c r="A167" s="37"/>
    </row>
    <row r="168" spans="1:1" x14ac:dyDescent="0.15">
      <c r="A168" s="37"/>
    </row>
    <row r="169" spans="1:1" x14ac:dyDescent="0.15">
      <c r="A169" s="37"/>
    </row>
    <row r="170" spans="1:1" x14ac:dyDescent="0.15">
      <c r="A170" s="37"/>
    </row>
    <row r="171" spans="1:1" x14ac:dyDescent="0.15">
      <c r="A171" s="37"/>
    </row>
    <row r="172" spans="1:1" x14ac:dyDescent="0.15">
      <c r="A172" s="37"/>
    </row>
    <row r="173" spans="1:1" x14ac:dyDescent="0.15">
      <c r="A173" s="37"/>
    </row>
    <row r="174" spans="1:1" x14ac:dyDescent="0.15">
      <c r="A174" s="37"/>
    </row>
    <row r="175" spans="1:1" x14ac:dyDescent="0.15">
      <c r="A175" s="37"/>
    </row>
    <row r="176" spans="1:1" x14ac:dyDescent="0.15">
      <c r="A176" s="37"/>
    </row>
    <row r="177" spans="1:1" x14ac:dyDescent="0.15">
      <c r="A177" s="37"/>
    </row>
    <row r="178" spans="1:1" x14ac:dyDescent="0.15">
      <c r="A178" s="37"/>
    </row>
    <row r="179" spans="1:1" x14ac:dyDescent="0.15">
      <c r="A179" s="37"/>
    </row>
    <row r="180" spans="1:1" x14ac:dyDescent="0.15">
      <c r="A180" s="37"/>
    </row>
    <row r="181" spans="1:1" x14ac:dyDescent="0.15">
      <c r="A181" s="37"/>
    </row>
    <row r="182" spans="1:1" x14ac:dyDescent="0.15">
      <c r="A182" s="37"/>
    </row>
    <row r="183" spans="1:1" x14ac:dyDescent="0.15">
      <c r="A183" s="37"/>
    </row>
    <row r="184" spans="1:1" x14ac:dyDescent="0.15">
      <c r="A184" s="37"/>
    </row>
    <row r="185" spans="1:1" x14ac:dyDescent="0.15">
      <c r="A185" s="37"/>
    </row>
    <row r="186" spans="1:1" x14ac:dyDescent="0.15">
      <c r="A186" s="37"/>
    </row>
    <row r="187" spans="1:1" x14ac:dyDescent="0.15">
      <c r="A187" s="37"/>
    </row>
    <row r="188" spans="1:1" x14ac:dyDescent="0.15">
      <c r="A188" s="37"/>
    </row>
    <row r="189" spans="1:1" x14ac:dyDescent="0.15">
      <c r="A189" s="37"/>
    </row>
    <row r="190" spans="1:1" x14ac:dyDescent="0.15">
      <c r="A190" s="37"/>
    </row>
    <row r="191" spans="1:1" x14ac:dyDescent="0.15">
      <c r="A191" s="37"/>
    </row>
    <row r="192" spans="1:1" x14ac:dyDescent="0.15">
      <c r="A192" s="37"/>
    </row>
    <row r="193" spans="1:1" x14ac:dyDescent="0.15">
      <c r="A193" s="37"/>
    </row>
    <row r="194" spans="1:1" x14ac:dyDescent="0.15">
      <c r="A194" s="37"/>
    </row>
    <row r="195" spans="1:1" x14ac:dyDescent="0.15">
      <c r="A195" s="37"/>
    </row>
    <row r="196" spans="1:1" x14ac:dyDescent="0.15">
      <c r="A196" s="37"/>
    </row>
    <row r="197" spans="1:1" x14ac:dyDescent="0.15">
      <c r="A197" s="37"/>
    </row>
    <row r="198" spans="1:1" x14ac:dyDescent="0.15">
      <c r="A198" s="37"/>
    </row>
    <row r="199" spans="1:1" x14ac:dyDescent="0.15">
      <c r="A199" s="37"/>
    </row>
    <row r="200" spans="1:1" x14ac:dyDescent="0.15">
      <c r="A200" s="37"/>
    </row>
    <row r="201" spans="1:1" x14ac:dyDescent="0.15">
      <c r="A201" s="37"/>
    </row>
    <row r="202" spans="1:1" x14ac:dyDescent="0.15">
      <c r="A202" s="37"/>
    </row>
    <row r="203" spans="1:1" x14ac:dyDescent="0.15">
      <c r="A203" s="37"/>
    </row>
    <row r="204" spans="1:1" x14ac:dyDescent="0.15">
      <c r="A204" s="37"/>
    </row>
    <row r="205" spans="1:1" x14ac:dyDescent="0.15">
      <c r="A205" s="37"/>
    </row>
    <row r="206" spans="1:1" x14ac:dyDescent="0.15">
      <c r="A206" s="37"/>
    </row>
    <row r="207" spans="1:1" x14ac:dyDescent="0.15">
      <c r="A207" s="37"/>
    </row>
    <row r="208" spans="1:1" x14ac:dyDescent="0.15">
      <c r="A208" s="37"/>
    </row>
    <row r="209" spans="1:1" x14ac:dyDescent="0.15">
      <c r="A209" s="37"/>
    </row>
    <row r="210" spans="1:1" x14ac:dyDescent="0.15">
      <c r="A210" s="37"/>
    </row>
    <row r="211" spans="1:1" x14ac:dyDescent="0.15">
      <c r="A211" s="37"/>
    </row>
    <row r="212" spans="1:1" x14ac:dyDescent="0.15">
      <c r="A212" s="37"/>
    </row>
    <row r="213" spans="1:1" x14ac:dyDescent="0.15">
      <c r="A213" s="37"/>
    </row>
    <row r="214" spans="1:1" x14ac:dyDescent="0.15">
      <c r="A214" s="37"/>
    </row>
    <row r="215" spans="1:1" x14ac:dyDescent="0.15">
      <c r="A215" s="37"/>
    </row>
    <row r="216" spans="1:1" x14ac:dyDescent="0.15">
      <c r="A216" s="37"/>
    </row>
    <row r="217" spans="1:1" x14ac:dyDescent="0.15">
      <c r="A217" s="37"/>
    </row>
    <row r="218" spans="1:1" x14ac:dyDescent="0.15">
      <c r="A218" s="37"/>
    </row>
    <row r="219" spans="1:1" x14ac:dyDescent="0.15">
      <c r="A219" s="37"/>
    </row>
    <row r="220" spans="1:1" x14ac:dyDescent="0.15">
      <c r="A220" s="37"/>
    </row>
    <row r="221" spans="1:1" x14ac:dyDescent="0.15">
      <c r="A221" s="37"/>
    </row>
    <row r="222" spans="1:1" x14ac:dyDescent="0.15">
      <c r="A222" s="37"/>
    </row>
    <row r="223" spans="1:1" x14ac:dyDescent="0.15">
      <c r="A223" s="37"/>
    </row>
    <row r="224" spans="1:1" x14ac:dyDescent="0.15">
      <c r="A224" s="37"/>
    </row>
    <row r="225" spans="1:1" x14ac:dyDescent="0.15">
      <c r="A225" s="37"/>
    </row>
    <row r="226" spans="1:1" x14ac:dyDescent="0.15">
      <c r="A226" s="37"/>
    </row>
    <row r="227" spans="1:1" x14ac:dyDescent="0.15">
      <c r="A227" s="37"/>
    </row>
    <row r="228" spans="1:1" x14ac:dyDescent="0.15">
      <c r="A228" s="37"/>
    </row>
    <row r="229" spans="1:1" x14ac:dyDescent="0.15">
      <c r="A229" s="37"/>
    </row>
    <row r="230" spans="1:1" x14ac:dyDescent="0.15">
      <c r="A230" s="37"/>
    </row>
    <row r="231" spans="1:1" x14ac:dyDescent="0.15">
      <c r="A231" s="37"/>
    </row>
    <row r="232" spans="1:1" x14ac:dyDescent="0.15">
      <c r="A232" s="37"/>
    </row>
    <row r="233" spans="1:1" x14ac:dyDescent="0.15">
      <c r="A233" s="37"/>
    </row>
    <row r="234" spans="1:1" x14ac:dyDescent="0.15">
      <c r="A234" s="37"/>
    </row>
    <row r="235" spans="1:1" x14ac:dyDescent="0.15">
      <c r="A235" s="37"/>
    </row>
    <row r="236" spans="1:1" x14ac:dyDescent="0.15">
      <c r="A236" s="37"/>
    </row>
    <row r="237" spans="1:1" x14ac:dyDescent="0.15">
      <c r="A237" s="37"/>
    </row>
    <row r="238" spans="1:1" x14ac:dyDescent="0.15">
      <c r="A238" s="37"/>
    </row>
    <row r="239" spans="1:1" x14ac:dyDescent="0.15">
      <c r="A239" s="37"/>
    </row>
    <row r="240" spans="1:1" x14ac:dyDescent="0.15">
      <c r="A240" s="37"/>
    </row>
    <row r="241" spans="1:1" x14ac:dyDescent="0.15">
      <c r="A241" s="37"/>
    </row>
    <row r="242" spans="1:1" x14ac:dyDescent="0.15">
      <c r="A242" s="37"/>
    </row>
    <row r="243" spans="1:1" x14ac:dyDescent="0.15">
      <c r="A243" s="37"/>
    </row>
    <row r="244" spans="1:1" x14ac:dyDescent="0.15">
      <c r="A244" s="37"/>
    </row>
    <row r="245" spans="1:1" x14ac:dyDescent="0.15">
      <c r="A245" s="37"/>
    </row>
    <row r="246" spans="1:1" x14ac:dyDescent="0.15">
      <c r="A246" s="37"/>
    </row>
    <row r="247" spans="1:1" x14ac:dyDescent="0.15">
      <c r="A247" s="37"/>
    </row>
    <row r="248" spans="1:1" x14ac:dyDescent="0.15">
      <c r="A248" s="37"/>
    </row>
    <row r="249" spans="1:1" x14ac:dyDescent="0.15">
      <c r="A249" s="37"/>
    </row>
    <row r="250" spans="1:1" x14ac:dyDescent="0.15">
      <c r="A250" s="37"/>
    </row>
    <row r="251" spans="1:1" x14ac:dyDescent="0.15">
      <c r="A251" s="37"/>
    </row>
    <row r="252" spans="1:1" x14ac:dyDescent="0.15">
      <c r="A252" s="37"/>
    </row>
    <row r="253" spans="1:1" x14ac:dyDescent="0.15">
      <c r="A253" s="37"/>
    </row>
    <row r="254" spans="1:1" x14ac:dyDescent="0.15">
      <c r="A254" s="37"/>
    </row>
    <row r="255" spans="1:1" x14ac:dyDescent="0.15">
      <c r="A255" s="37"/>
    </row>
    <row r="256" spans="1:1" x14ac:dyDescent="0.15">
      <c r="A256" s="37"/>
    </row>
    <row r="257" spans="1:1" x14ac:dyDescent="0.15">
      <c r="A257" s="37"/>
    </row>
    <row r="258" spans="1:1" x14ac:dyDescent="0.15">
      <c r="A258" s="37"/>
    </row>
    <row r="259" spans="1:1" x14ac:dyDescent="0.15">
      <c r="A259" s="37"/>
    </row>
    <row r="260" spans="1:1" x14ac:dyDescent="0.15">
      <c r="A260" s="37"/>
    </row>
    <row r="261" spans="1:1" x14ac:dyDescent="0.15">
      <c r="A261" s="37"/>
    </row>
    <row r="262" spans="1:1" x14ac:dyDescent="0.15">
      <c r="A262" s="37"/>
    </row>
    <row r="263" spans="1:1" x14ac:dyDescent="0.15">
      <c r="A263" s="37"/>
    </row>
    <row r="264" spans="1:1" x14ac:dyDescent="0.15">
      <c r="A264" s="37"/>
    </row>
    <row r="265" spans="1:1" x14ac:dyDescent="0.15">
      <c r="A265" s="37"/>
    </row>
    <row r="266" spans="1:1" x14ac:dyDescent="0.15">
      <c r="A266" s="37"/>
    </row>
    <row r="267" spans="1:1" x14ac:dyDescent="0.15">
      <c r="A267" s="37"/>
    </row>
    <row r="268" spans="1:1" x14ac:dyDescent="0.15">
      <c r="A268" s="37"/>
    </row>
    <row r="269" spans="1:1" x14ac:dyDescent="0.15">
      <c r="A269" s="37"/>
    </row>
    <row r="270" spans="1:1" x14ac:dyDescent="0.15">
      <c r="A270" s="37"/>
    </row>
    <row r="271" spans="1:1" x14ac:dyDescent="0.15">
      <c r="A271" s="37"/>
    </row>
    <row r="272" spans="1:1" x14ac:dyDescent="0.15">
      <c r="A272" s="37"/>
    </row>
    <row r="273" spans="1:1" x14ac:dyDescent="0.15">
      <c r="A273" s="37"/>
    </row>
    <row r="274" spans="1:1" x14ac:dyDescent="0.15">
      <c r="A274" s="37"/>
    </row>
    <row r="275" spans="1:1" x14ac:dyDescent="0.15">
      <c r="A275" s="37"/>
    </row>
    <row r="276" spans="1:1" x14ac:dyDescent="0.15">
      <c r="A276" s="37"/>
    </row>
    <row r="277" spans="1:1" x14ac:dyDescent="0.15">
      <c r="A277" s="37"/>
    </row>
    <row r="278" spans="1:1" x14ac:dyDescent="0.15">
      <c r="A278" s="37"/>
    </row>
    <row r="279" spans="1:1" x14ac:dyDescent="0.15">
      <c r="A279" s="37"/>
    </row>
    <row r="280" spans="1:1" x14ac:dyDescent="0.15">
      <c r="A280" s="37"/>
    </row>
    <row r="281" spans="1:1" x14ac:dyDescent="0.15">
      <c r="A281" s="37"/>
    </row>
    <row r="282" spans="1:1" x14ac:dyDescent="0.15">
      <c r="A282" s="37"/>
    </row>
    <row r="283" spans="1:1" x14ac:dyDescent="0.15">
      <c r="A283" s="37"/>
    </row>
    <row r="284" spans="1:1" x14ac:dyDescent="0.15">
      <c r="A284" s="37"/>
    </row>
    <row r="285" spans="1:1" x14ac:dyDescent="0.15">
      <c r="A285" s="37"/>
    </row>
    <row r="286" spans="1:1" x14ac:dyDescent="0.15">
      <c r="A286" s="37"/>
    </row>
    <row r="287" spans="1:1" x14ac:dyDescent="0.15">
      <c r="A287" s="37"/>
    </row>
    <row r="288" spans="1:1" x14ac:dyDescent="0.15">
      <c r="A288" s="37"/>
    </row>
    <row r="289" spans="1:1" x14ac:dyDescent="0.15">
      <c r="A289" s="37"/>
    </row>
    <row r="290" spans="1:1" x14ac:dyDescent="0.15">
      <c r="A290" s="37"/>
    </row>
    <row r="291" spans="1:1" x14ac:dyDescent="0.15">
      <c r="A291" s="37"/>
    </row>
    <row r="292" spans="1:1" x14ac:dyDescent="0.15">
      <c r="A292" s="37"/>
    </row>
    <row r="293" spans="1:1" x14ac:dyDescent="0.15">
      <c r="A293" s="37"/>
    </row>
    <row r="294" spans="1:1" x14ac:dyDescent="0.15">
      <c r="A294" s="37"/>
    </row>
    <row r="295" spans="1:1" x14ac:dyDescent="0.15">
      <c r="A295" s="37"/>
    </row>
    <row r="296" spans="1:1" x14ac:dyDescent="0.15">
      <c r="A296" s="37"/>
    </row>
    <row r="297" spans="1:1" x14ac:dyDescent="0.15">
      <c r="A297" s="37"/>
    </row>
    <row r="298" spans="1:1" x14ac:dyDescent="0.15">
      <c r="A298" s="37"/>
    </row>
    <row r="299" spans="1:1" x14ac:dyDescent="0.15">
      <c r="A299" s="37"/>
    </row>
    <row r="300" spans="1:1" x14ac:dyDescent="0.15">
      <c r="A300" s="37"/>
    </row>
    <row r="301" spans="1:1" x14ac:dyDescent="0.15">
      <c r="A301" s="37"/>
    </row>
    <row r="302" spans="1:1" x14ac:dyDescent="0.15">
      <c r="A302" s="37"/>
    </row>
    <row r="303" spans="1:1" x14ac:dyDescent="0.15">
      <c r="A303" s="37"/>
    </row>
    <row r="304" spans="1:1" x14ac:dyDescent="0.15">
      <c r="A304" s="37"/>
    </row>
    <row r="305" spans="1:1" x14ac:dyDescent="0.15">
      <c r="A305" s="37"/>
    </row>
    <row r="306" spans="1:1" x14ac:dyDescent="0.15">
      <c r="A306" s="37"/>
    </row>
    <row r="307" spans="1:1" x14ac:dyDescent="0.15">
      <c r="A307" s="37"/>
    </row>
    <row r="308" spans="1:1" x14ac:dyDescent="0.15">
      <c r="A308" s="37"/>
    </row>
    <row r="309" spans="1:1" x14ac:dyDescent="0.15">
      <c r="A309" s="37"/>
    </row>
    <row r="310" spans="1:1" x14ac:dyDescent="0.15">
      <c r="A310" s="37"/>
    </row>
    <row r="311" spans="1:1" x14ac:dyDescent="0.15">
      <c r="A311" s="37"/>
    </row>
    <row r="312" spans="1:1" x14ac:dyDescent="0.15">
      <c r="A312" s="37"/>
    </row>
    <row r="313" spans="1:1" x14ac:dyDescent="0.15">
      <c r="A313" s="37"/>
    </row>
    <row r="314" spans="1:1" x14ac:dyDescent="0.15">
      <c r="A314" s="37"/>
    </row>
    <row r="315" spans="1:1" x14ac:dyDescent="0.15">
      <c r="A315" s="37"/>
    </row>
    <row r="316" spans="1:1" x14ac:dyDescent="0.15">
      <c r="A316" s="37"/>
    </row>
    <row r="317" spans="1:1" x14ac:dyDescent="0.15">
      <c r="A317" s="37"/>
    </row>
    <row r="318" spans="1:1" x14ac:dyDescent="0.15">
      <c r="A318" s="37"/>
    </row>
    <row r="319" spans="1:1" x14ac:dyDescent="0.15">
      <c r="A319" s="37"/>
    </row>
    <row r="320" spans="1:1" x14ac:dyDescent="0.15">
      <c r="A320" s="37"/>
    </row>
    <row r="321" spans="1:1" x14ac:dyDescent="0.15">
      <c r="A321" s="37"/>
    </row>
    <row r="322" spans="1:1" x14ac:dyDescent="0.15">
      <c r="A322" s="37"/>
    </row>
    <row r="323" spans="1:1" x14ac:dyDescent="0.15">
      <c r="A323" s="37"/>
    </row>
    <row r="324" spans="1:1" x14ac:dyDescent="0.15">
      <c r="A324" s="37"/>
    </row>
    <row r="325" spans="1:1" x14ac:dyDescent="0.15">
      <c r="A325" s="37"/>
    </row>
    <row r="326" spans="1:1" x14ac:dyDescent="0.15">
      <c r="A326" s="37"/>
    </row>
    <row r="327" spans="1:1" x14ac:dyDescent="0.15">
      <c r="A327" s="37"/>
    </row>
    <row r="328" spans="1:1" x14ac:dyDescent="0.15">
      <c r="A328" s="37"/>
    </row>
    <row r="329" spans="1:1" x14ac:dyDescent="0.15">
      <c r="A329" s="37"/>
    </row>
    <row r="330" spans="1:1" x14ac:dyDescent="0.15">
      <c r="A330" s="37"/>
    </row>
    <row r="331" spans="1:1" x14ac:dyDescent="0.15">
      <c r="A331" s="37"/>
    </row>
    <row r="332" spans="1:1" x14ac:dyDescent="0.15">
      <c r="A332" s="37"/>
    </row>
    <row r="333" spans="1:1" x14ac:dyDescent="0.15">
      <c r="A333" s="37"/>
    </row>
    <row r="334" spans="1:1" x14ac:dyDescent="0.15">
      <c r="A334" s="37"/>
    </row>
    <row r="335" spans="1:1" x14ac:dyDescent="0.15">
      <c r="A335" s="37"/>
    </row>
    <row r="336" spans="1:1" x14ac:dyDescent="0.15">
      <c r="A336" s="37"/>
    </row>
    <row r="337" spans="1:1" x14ac:dyDescent="0.15">
      <c r="A337" s="37"/>
    </row>
    <row r="338" spans="1:1" x14ac:dyDescent="0.15">
      <c r="A338" s="37"/>
    </row>
    <row r="339" spans="1:1" x14ac:dyDescent="0.15">
      <c r="A339" s="37"/>
    </row>
    <row r="340" spans="1:1" x14ac:dyDescent="0.15">
      <c r="A340" s="37"/>
    </row>
    <row r="341" spans="1:1" x14ac:dyDescent="0.15">
      <c r="A341" s="37"/>
    </row>
    <row r="342" spans="1:1" x14ac:dyDescent="0.15">
      <c r="A342" s="37"/>
    </row>
    <row r="343" spans="1:1" x14ac:dyDescent="0.15">
      <c r="A343" s="37"/>
    </row>
    <row r="344" spans="1:1" x14ac:dyDescent="0.15">
      <c r="A344" s="37"/>
    </row>
    <row r="345" spans="1:1" x14ac:dyDescent="0.15">
      <c r="A345" s="37"/>
    </row>
    <row r="346" spans="1:1" x14ac:dyDescent="0.15">
      <c r="A346" s="37"/>
    </row>
    <row r="347" spans="1:1" x14ac:dyDescent="0.15">
      <c r="A347" s="37"/>
    </row>
    <row r="348" spans="1:1" x14ac:dyDescent="0.15">
      <c r="A348" s="37"/>
    </row>
    <row r="349" spans="1:1" x14ac:dyDescent="0.15">
      <c r="A349" s="37"/>
    </row>
    <row r="350" spans="1:1" x14ac:dyDescent="0.15">
      <c r="A350" s="37"/>
    </row>
    <row r="351" spans="1:1" x14ac:dyDescent="0.15">
      <c r="A351" s="37"/>
    </row>
    <row r="352" spans="1:1" x14ac:dyDescent="0.15">
      <c r="A352" s="37"/>
    </row>
    <row r="353" spans="1:1" x14ac:dyDescent="0.15">
      <c r="A353" s="37"/>
    </row>
    <row r="354" spans="1:1" x14ac:dyDescent="0.15">
      <c r="A354" s="37"/>
    </row>
    <row r="355" spans="1:1" x14ac:dyDescent="0.15">
      <c r="A355" s="37"/>
    </row>
    <row r="356" spans="1:1" x14ac:dyDescent="0.15">
      <c r="A356" s="37"/>
    </row>
    <row r="357" spans="1:1" x14ac:dyDescent="0.15">
      <c r="A357" s="37"/>
    </row>
    <row r="358" spans="1:1" x14ac:dyDescent="0.15">
      <c r="A358" s="37"/>
    </row>
    <row r="359" spans="1:1" x14ac:dyDescent="0.15">
      <c r="A359" s="37"/>
    </row>
    <row r="360" spans="1:1" x14ac:dyDescent="0.15">
      <c r="A360" s="37"/>
    </row>
    <row r="361" spans="1:1" x14ac:dyDescent="0.15">
      <c r="A361" s="37"/>
    </row>
    <row r="362" spans="1:1" x14ac:dyDescent="0.15">
      <c r="A362" s="37"/>
    </row>
    <row r="363" spans="1:1" x14ac:dyDescent="0.15">
      <c r="A363" s="37"/>
    </row>
    <row r="364" spans="1:1" x14ac:dyDescent="0.15">
      <c r="A364" s="37"/>
    </row>
    <row r="365" spans="1:1" x14ac:dyDescent="0.15">
      <c r="A365" s="37"/>
    </row>
    <row r="366" spans="1:1" x14ac:dyDescent="0.15">
      <c r="A366" s="37"/>
    </row>
    <row r="367" spans="1:1" x14ac:dyDescent="0.15">
      <c r="A367" s="37"/>
    </row>
    <row r="368" spans="1:1" x14ac:dyDescent="0.15">
      <c r="A368" s="37"/>
    </row>
    <row r="369" spans="1:1" x14ac:dyDescent="0.15">
      <c r="A369" s="37"/>
    </row>
    <row r="370" spans="1:1" x14ac:dyDescent="0.15">
      <c r="A370" s="37"/>
    </row>
    <row r="371" spans="1:1" x14ac:dyDescent="0.15">
      <c r="A371" s="37"/>
    </row>
    <row r="372" spans="1:1" x14ac:dyDescent="0.15">
      <c r="A372" s="37"/>
    </row>
    <row r="373" spans="1:1" x14ac:dyDescent="0.15">
      <c r="A373" s="37"/>
    </row>
    <row r="374" spans="1:1" x14ac:dyDescent="0.15">
      <c r="A374" s="37"/>
    </row>
    <row r="375" spans="1:1" x14ac:dyDescent="0.15">
      <c r="A375" s="37"/>
    </row>
    <row r="376" spans="1:1" x14ac:dyDescent="0.15">
      <c r="A376" s="37"/>
    </row>
    <row r="377" spans="1:1" x14ac:dyDescent="0.15">
      <c r="A377" s="37"/>
    </row>
    <row r="378" spans="1:1" x14ac:dyDescent="0.15">
      <c r="A378" s="37"/>
    </row>
    <row r="379" spans="1:1" x14ac:dyDescent="0.15">
      <c r="A379" s="37"/>
    </row>
    <row r="380" spans="1:1" x14ac:dyDescent="0.15">
      <c r="A380" s="37"/>
    </row>
    <row r="381" spans="1:1" x14ac:dyDescent="0.15">
      <c r="A381" s="37"/>
    </row>
    <row r="382" spans="1:1" x14ac:dyDescent="0.15">
      <c r="A382" s="37"/>
    </row>
    <row r="383" spans="1:1" x14ac:dyDescent="0.15">
      <c r="A383" s="37"/>
    </row>
    <row r="384" spans="1:1" x14ac:dyDescent="0.15">
      <c r="A384" s="37"/>
    </row>
    <row r="385" spans="1:1" x14ac:dyDescent="0.15">
      <c r="A385" s="37"/>
    </row>
    <row r="386" spans="1:1" x14ac:dyDescent="0.15">
      <c r="A386" s="37"/>
    </row>
    <row r="387" spans="1:1" x14ac:dyDescent="0.15">
      <c r="A387" s="37"/>
    </row>
    <row r="388" spans="1:1" x14ac:dyDescent="0.15">
      <c r="A388" s="37"/>
    </row>
    <row r="389" spans="1:1" x14ac:dyDescent="0.15">
      <c r="A389" s="37"/>
    </row>
    <row r="390" spans="1:1" x14ac:dyDescent="0.15">
      <c r="A390" s="37"/>
    </row>
    <row r="391" spans="1:1" x14ac:dyDescent="0.15">
      <c r="A391" s="37"/>
    </row>
    <row r="392" spans="1:1" x14ac:dyDescent="0.15">
      <c r="A392" s="37"/>
    </row>
    <row r="393" spans="1:1" x14ac:dyDescent="0.15">
      <c r="A393" s="37"/>
    </row>
    <row r="394" spans="1:1" x14ac:dyDescent="0.15">
      <c r="A394" s="37"/>
    </row>
    <row r="395" spans="1:1" x14ac:dyDescent="0.15">
      <c r="A395" s="37"/>
    </row>
    <row r="396" spans="1:1" x14ac:dyDescent="0.15">
      <c r="A396" s="37"/>
    </row>
    <row r="397" spans="1:1" x14ac:dyDescent="0.15">
      <c r="A397" s="37"/>
    </row>
    <row r="398" spans="1:1" x14ac:dyDescent="0.15">
      <c r="A398" s="37"/>
    </row>
    <row r="399" spans="1:1" x14ac:dyDescent="0.15">
      <c r="A399" s="37"/>
    </row>
    <row r="400" spans="1:1" x14ac:dyDescent="0.15">
      <c r="A400" s="37"/>
    </row>
    <row r="401" spans="1:1" x14ac:dyDescent="0.15">
      <c r="A401" s="37"/>
    </row>
    <row r="402" spans="1:1" x14ac:dyDescent="0.15">
      <c r="A402" s="37"/>
    </row>
    <row r="403" spans="1:1" x14ac:dyDescent="0.15">
      <c r="A403" s="37"/>
    </row>
    <row r="404" spans="1:1" x14ac:dyDescent="0.15">
      <c r="A404" s="37"/>
    </row>
    <row r="405" spans="1:1" x14ac:dyDescent="0.15">
      <c r="A405" s="37"/>
    </row>
    <row r="406" spans="1:1" x14ac:dyDescent="0.15">
      <c r="A406" s="37"/>
    </row>
    <row r="407" spans="1:1" x14ac:dyDescent="0.15">
      <c r="A407" s="37"/>
    </row>
    <row r="408" spans="1:1" x14ac:dyDescent="0.15">
      <c r="A408" s="37"/>
    </row>
    <row r="409" spans="1:1" x14ac:dyDescent="0.15">
      <c r="A409" s="37"/>
    </row>
    <row r="410" spans="1:1" x14ac:dyDescent="0.15">
      <c r="A410" s="37"/>
    </row>
    <row r="411" spans="1:1" x14ac:dyDescent="0.15">
      <c r="A411" s="37"/>
    </row>
    <row r="412" spans="1:1" x14ac:dyDescent="0.15">
      <c r="A412" s="37"/>
    </row>
    <row r="413" spans="1:1" x14ac:dyDescent="0.15">
      <c r="A413" s="37"/>
    </row>
  </sheetData>
  <sheetProtection sheet="1" objects="1" scenarios="1"/>
  <mergeCells count="11">
    <mergeCell ref="A6:G6"/>
    <mergeCell ref="A1:G1"/>
    <mergeCell ref="A2:G2"/>
    <mergeCell ref="A3:G3"/>
    <mergeCell ref="A4:G4"/>
    <mergeCell ref="A5:G5"/>
    <mergeCell ref="C8:C9"/>
    <mergeCell ref="D8:D9"/>
    <mergeCell ref="E8:E9"/>
    <mergeCell ref="F8:F9"/>
    <mergeCell ref="G8:G9"/>
  </mergeCells>
  <printOptions horizontalCentered="1"/>
  <pageMargins left="0.2" right="0.23" top="0.39" bottom="0.28999999999999998" header="0.17" footer="0.28999999999999998"/>
  <pageSetup orientation="landscape" r:id="rId1"/>
  <headerFooter alignWithMargins="0">
    <oddFooter>&amp;R&amp;A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C8EF4-65EE-4216-AEB2-5E5AA1C86647}">
  <sheetPr>
    <pageSetUpPr fitToPage="1"/>
  </sheetPr>
  <dimension ref="A1:G413"/>
  <sheetViews>
    <sheetView workbookViewId="0">
      <selection sqref="A1:G1"/>
    </sheetView>
  </sheetViews>
  <sheetFormatPr baseColWidth="10" defaultColWidth="8" defaultRowHeight="12" x14ac:dyDescent="0.15"/>
  <cols>
    <col min="1" max="1" width="4.83203125" style="38" customWidth="1"/>
    <col min="2" max="2" width="44.33203125" style="2" customWidth="1"/>
    <col min="3" max="7" width="12.83203125" style="2" customWidth="1"/>
    <col min="8" max="8" width="8" style="2"/>
    <col min="9" max="9" width="9" style="2" bestFit="1" customWidth="1"/>
    <col min="10" max="16384" width="8" style="2"/>
  </cols>
  <sheetData>
    <row r="1" spans="1:7" s="1" customFormat="1" x14ac:dyDescent="0.15">
      <c r="A1" s="188" t="s">
        <v>58</v>
      </c>
      <c r="B1" s="188"/>
      <c r="C1" s="188"/>
      <c r="D1" s="188"/>
      <c r="E1" s="188"/>
      <c r="F1" s="188"/>
      <c r="G1" s="188"/>
    </row>
    <row r="2" spans="1:7" s="1" customFormat="1" x14ac:dyDescent="0.15">
      <c r="A2" s="189" t="str">
        <f>'[15]Cover Page'!B12</f>
        <v>University of Illinois at Chicago</v>
      </c>
      <c r="B2" s="189"/>
      <c r="C2" s="189"/>
      <c r="D2" s="189"/>
      <c r="E2" s="189"/>
      <c r="F2" s="189"/>
      <c r="G2" s="189"/>
    </row>
    <row r="3" spans="1:7" s="1" customFormat="1" x14ac:dyDescent="0.15">
      <c r="A3" s="188" t="s">
        <v>59</v>
      </c>
      <c r="B3" s="188"/>
      <c r="C3" s="188"/>
      <c r="D3" s="188"/>
      <c r="E3" s="188"/>
      <c r="F3" s="188"/>
      <c r="G3" s="188"/>
    </row>
    <row r="4" spans="1:7" s="1" customFormat="1" x14ac:dyDescent="0.15">
      <c r="A4" s="188" t="s">
        <v>60</v>
      </c>
      <c r="B4" s="188"/>
      <c r="C4" s="188"/>
      <c r="D4" s="188"/>
      <c r="E4" s="188"/>
      <c r="F4" s="188"/>
      <c r="G4" s="188"/>
    </row>
    <row r="5" spans="1:7" s="1" customFormat="1" x14ac:dyDescent="0.15">
      <c r="A5" s="189">
        <f>CSU!A5</f>
        <v>2022</v>
      </c>
      <c r="B5" s="189"/>
      <c r="C5" s="189"/>
      <c r="D5" s="189"/>
      <c r="E5" s="189"/>
      <c r="F5" s="189"/>
      <c r="G5" s="189"/>
    </row>
    <row r="6" spans="1:7" x14ac:dyDescent="0.15">
      <c r="A6" s="187"/>
      <c r="B6" s="187"/>
      <c r="C6" s="187"/>
      <c r="D6" s="187"/>
      <c r="E6" s="187"/>
      <c r="F6" s="187"/>
      <c r="G6" s="187"/>
    </row>
    <row r="7" spans="1:7" ht="13" thickBot="1" x14ac:dyDescent="0.2">
      <c r="A7" s="3" t="s">
        <v>61</v>
      </c>
      <c r="B7" s="3" t="s">
        <v>62</v>
      </c>
      <c r="C7" s="3" t="s">
        <v>63</v>
      </c>
      <c r="D7" s="3" t="s">
        <v>64</v>
      </c>
      <c r="E7" s="3" t="s">
        <v>65</v>
      </c>
      <c r="F7" s="3" t="s">
        <v>66</v>
      </c>
      <c r="G7" s="3" t="s">
        <v>67</v>
      </c>
    </row>
    <row r="8" spans="1:7" ht="12" customHeight="1" x14ac:dyDescent="0.15">
      <c r="A8" s="4"/>
      <c r="C8" s="185" t="s">
        <v>68</v>
      </c>
      <c r="D8" s="185" t="s">
        <v>69</v>
      </c>
      <c r="E8" s="185" t="s">
        <v>70</v>
      </c>
      <c r="F8" s="185" t="s">
        <v>71</v>
      </c>
      <c r="G8" s="185" t="s">
        <v>72</v>
      </c>
    </row>
    <row r="9" spans="1:7" ht="13" thickBot="1" x14ac:dyDescent="0.2">
      <c r="A9" s="4"/>
      <c r="B9" s="2" t="s">
        <v>73</v>
      </c>
      <c r="C9" s="186"/>
      <c r="D9" s="186"/>
      <c r="E9" s="186"/>
      <c r="F9" s="186"/>
      <c r="G9" s="186"/>
    </row>
    <row r="10" spans="1:7" s="1" customFormat="1" ht="13" customHeight="1" x14ac:dyDescent="0.15">
      <c r="A10" s="5">
        <v>100</v>
      </c>
      <c r="B10" s="6" t="s">
        <v>74</v>
      </c>
      <c r="C10" s="7">
        <v>227886.70189864526</v>
      </c>
      <c r="D10" s="8">
        <v>510302.28171000001</v>
      </c>
      <c r="E10" s="8">
        <v>432856.09999999992</v>
      </c>
      <c r="F10" s="8">
        <v>-4984.8</v>
      </c>
      <c r="G10" s="9">
        <v>300348.08360864536</v>
      </c>
    </row>
    <row r="11" spans="1:7" ht="13" thickBot="1" x14ac:dyDescent="0.2">
      <c r="A11" s="10">
        <v>200</v>
      </c>
      <c r="B11" s="11" t="s">
        <v>75</v>
      </c>
      <c r="C11" s="12">
        <v>0</v>
      </c>
      <c r="D11" s="13">
        <v>0</v>
      </c>
      <c r="E11" s="13">
        <v>0</v>
      </c>
      <c r="F11" s="13">
        <v>0</v>
      </c>
      <c r="G11" s="14">
        <v>0</v>
      </c>
    </row>
    <row r="12" spans="1:7" ht="13.75" customHeight="1" thickTop="1" x14ac:dyDescent="0.15">
      <c r="A12" s="15">
        <v>201</v>
      </c>
      <c r="B12" s="16" t="s">
        <v>5</v>
      </c>
      <c r="C12" s="17">
        <v>0</v>
      </c>
      <c r="D12" s="18">
        <v>0</v>
      </c>
      <c r="E12" s="18">
        <v>0</v>
      </c>
      <c r="F12" s="18">
        <v>0</v>
      </c>
      <c r="G12" s="19">
        <v>0</v>
      </c>
    </row>
    <row r="13" spans="1:7" x14ac:dyDescent="0.15">
      <c r="A13" s="15">
        <v>202</v>
      </c>
      <c r="B13" s="16" t="s">
        <v>4</v>
      </c>
      <c r="C13" s="17">
        <v>0</v>
      </c>
      <c r="D13" s="18">
        <v>0</v>
      </c>
      <c r="E13" s="18">
        <v>0</v>
      </c>
      <c r="F13" s="18">
        <v>0</v>
      </c>
      <c r="G13" s="19">
        <v>0</v>
      </c>
    </row>
    <row r="14" spans="1:7" ht="13" thickBot="1" x14ac:dyDescent="0.2">
      <c r="A14" s="20">
        <v>300</v>
      </c>
      <c r="B14" s="21" t="s">
        <v>76</v>
      </c>
      <c r="C14" s="22">
        <v>0</v>
      </c>
      <c r="D14" s="23">
        <v>0</v>
      </c>
      <c r="E14" s="23">
        <v>0</v>
      </c>
      <c r="F14" s="23">
        <v>0</v>
      </c>
      <c r="G14" s="24">
        <v>0</v>
      </c>
    </row>
    <row r="15" spans="1:7" ht="13" thickTop="1" x14ac:dyDescent="0.15">
      <c r="A15" s="25">
        <v>301</v>
      </c>
      <c r="B15" s="26" t="s">
        <v>5</v>
      </c>
      <c r="C15" s="27"/>
      <c r="D15" s="28"/>
      <c r="E15" s="28"/>
      <c r="F15" s="28"/>
      <c r="G15" s="19">
        <v>0</v>
      </c>
    </row>
    <row r="16" spans="1:7" s="1" customFormat="1" x14ac:dyDescent="0.15">
      <c r="A16" s="25">
        <v>302</v>
      </c>
      <c r="B16" s="26" t="s">
        <v>4</v>
      </c>
      <c r="C16" s="27"/>
      <c r="D16" s="28"/>
      <c r="E16" s="28"/>
      <c r="F16" s="28"/>
      <c r="G16" s="19">
        <v>0</v>
      </c>
    </row>
    <row r="17" spans="1:7" s="1" customFormat="1" ht="13" thickBot="1" x14ac:dyDescent="0.2">
      <c r="A17" s="20">
        <v>400</v>
      </c>
      <c r="B17" s="21" t="s">
        <v>77</v>
      </c>
      <c r="C17" s="22">
        <v>0</v>
      </c>
      <c r="D17" s="23">
        <v>0</v>
      </c>
      <c r="E17" s="23">
        <v>0</v>
      </c>
      <c r="F17" s="23">
        <v>0</v>
      </c>
      <c r="G17" s="24">
        <v>0</v>
      </c>
    </row>
    <row r="18" spans="1:7" ht="13" thickTop="1" x14ac:dyDescent="0.15">
      <c r="A18" s="25">
        <v>401</v>
      </c>
      <c r="B18" s="26" t="s">
        <v>5</v>
      </c>
      <c r="C18" s="27"/>
      <c r="D18" s="28"/>
      <c r="E18" s="28"/>
      <c r="F18" s="28"/>
      <c r="G18" s="19">
        <v>0</v>
      </c>
    </row>
    <row r="19" spans="1:7" x14ac:dyDescent="0.15">
      <c r="A19" s="25">
        <v>402</v>
      </c>
      <c r="B19" s="26" t="s">
        <v>4</v>
      </c>
      <c r="C19" s="27"/>
      <c r="D19" s="28"/>
      <c r="E19" s="28"/>
      <c r="F19" s="28"/>
      <c r="G19" s="19">
        <v>0</v>
      </c>
    </row>
    <row r="20" spans="1:7" ht="13" thickBot="1" x14ac:dyDescent="0.2">
      <c r="A20" s="20">
        <v>500</v>
      </c>
      <c r="B20" s="21" t="s">
        <v>78</v>
      </c>
      <c r="C20" s="22">
        <v>0</v>
      </c>
      <c r="D20" s="23">
        <v>0</v>
      </c>
      <c r="E20" s="23">
        <v>0</v>
      </c>
      <c r="F20" s="23">
        <v>0</v>
      </c>
      <c r="G20" s="24">
        <v>0</v>
      </c>
    </row>
    <row r="21" spans="1:7" ht="13" thickTop="1" x14ac:dyDescent="0.15">
      <c r="A21" s="25">
        <v>501</v>
      </c>
      <c r="B21" s="26" t="s">
        <v>5</v>
      </c>
      <c r="C21" s="27"/>
      <c r="D21" s="28"/>
      <c r="E21" s="28"/>
      <c r="F21" s="28"/>
      <c r="G21" s="19">
        <v>0</v>
      </c>
    </row>
    <row r="22" spans="1:7" x14ac:dyDescent="0.15">
      <c r="A22" s="25">
        <v>502</v>
      </c>
      <c r="B22" s="26" t="s">
        <v>4</v>
      </c>
      <c r="C22" s="27"/>
      <c r="D22" s="28"/>
      <c r="E22" s="28"/>
      <c r="F22" s="28"/>
      <c r="G22" s="19">
        <v>0</v>
      </c>
    </row>
    <row r="23" spans="1:7" ht="13" thickBot="1" x14ac:dyDescent="0.2">
      <c r="A23" s="20">
        <v>600</v>
      </c>
      <c r="B23" s="21" t="s">
        <v>79</v>
      </c>
      <c r="C23" s="22">
        <v>0</v>
      </c>
      <c r="D23" s="23">
        <v>0</v>
      </c>
      <c r="E23" s="23">
        <v>0</v>
      </c>
      <c r="F23" s="23">
        <v>0</v>
      </c>
      <c r="G23" s="24">
        <v>0</v>
      </c>
    </row>
    <row r="24" spans="1:7" ht="13" thickTop="1" x14ac:dyDescent="0.15">
      <c r="A24" s="25">
        <v>601</v>
      </c>
      <c r="B24" s="26" t="s">
        <v>5</v>
      </c>
      <c r="C24" s="27"/>
      <c r="D24" s="28"/>
      <c r="E24" s="28"/>
      <c r="F24" s="28"/>
      <c r="G24" s="19">
        <v>0</v>
      </c>
    </row>
    <row r="25" spans="1:7" x14ac:dyDescent="0.15">
      <c r="A25" s="25">
        <v>602</v>
      </c>
      <c r="B25" s="26" t="s">
        <v>4</v>
      </c>
      <c r="C25" s="27"/>
      <c r="D25" s="28"/>
      <c r="E25" s="28"/>
      <c r="F25" s="28"/>
      <c r="G25" s="19">
        <v>0</v>
      </c>
    </row>
    <row r="26" spans="1:7" ht="13" thickBot="1" x14ac:dyDescent="0.2">
      <c r="A26" s="20">
        <v>700</v>
      </c>
      <c r="B26" s="21" t="s">
        <v>80</v>
      </c>
      <c r="C26" s="22">
        <v>0</v>
      </c>
      <c r="D26" s="23">
        <v>0</v>
      </c>
      <c r="E26" s="23">
        <v>0</v>
      </c>
      <c r="F26" s="23">
        <v>0</v>
      </c>
      <c r="G26" s="24">
        <v>0</v>
      </c>
    </row>
    <row r="27" spans="1:7" ht="13" thickTop="1" x14ac:dyDescent="0.15">
      <c r="A27" s="25">
        <v>701</v>
      </c>
      <c r="B27" s="26" t="s">
        <v>5</v>
      </c>
      <c r="C27" s="27"/>
      <c r="D27" s="28"/>
      <c r="E27" s="28"/>
      <c r="F27" s="28"/>
      <c r="G27" s="19">
        <v>0</v>
      </c>
    </row>
    <row r="28" spans="1:7" x14ac:dyDescent="0.15">
      <c r="A28" s="25">
        <v>702</v>
      </c>
      <c r="B28" s="26" t="s">
        <v>4</v>
      </c>
      <c r="C28" s="27"/>
      <c r="D28" s="28"/>
      <c r="E28" s="28"/>
      <c r="F28" s="28"/>
      <c r="G28" s="19">
        <v>0</v>
      </c>
    </row>
    <row r="29" spans="1:7" ht="13" thickBot="1" x14ac:dyDescent="0.2">
      <c r="A29" s="20">
        <v>800</v>
      </c>
      <c r="B29" s="21" t="s">
        <v>81</v>
      </c>
      <c r="C29" s="22">
        <v>0</v>
      </c>
      <c r="D29" s="23">
        <v>0</v>
      </c>
      <c r="E29" s="23">
        <v>0</v>
      </c>
      <c r="F29" s="23">
        <v>0</v>
      </c>
      <c r="G29" s="24">
        <v>0</v>
      </c>
    </row>
    <row r="30" spans="1:7" ht="13" thickTop="1" x14ac:dyDescent="0.15">
      <c r="A30" s="25">
        <v>801</v>
      </c>
      <c r="B30" s="26" t="s">
        <v>5</v>
      </c>
      <c r="C30" s="27"/>
      <c r="D30" s="28"/>
      <c r="E30" s="28"/>
      <c r="F30" s="28"/>
      <c r="G30" s="19">
        <v>0</v>
      </c>
    </row>
    <row r="31" spans="1:7" x14ac:dyDescent="0.15">
      <c r="A31" s="25">
        <v>802</v>
      </c>
      <c r="B31" s="26" t="s">
        <v>4</v>
      </c>
      <c r="C31" s="27"/>
      <c r="D31" s="28"/>
      <c r="E31" s="28"/>
      <c r="F31" s="28"/>
      <c r="G31" s="19">
        <v>0</v>
      </c>
    </row>
    <row r="32" spans="1:7" ht="13" thickBot="1" x14ac:dyDescent="0.2">
      <c r="A32" s="20">
        <v>900</v>
      </c>
      <c r="B32" s="21" t="s">
        <v>82</v>
      </c>
      <c r="C32" s="22">
        <v>0</v>
      </c>
      <c r="D32" s="23">
        <v>0</v>
      </c>
      <c r="E32" s="23">
        <v>0</v>
      </c>
      <c r="F32" s="23">
        <v>0</v>
      </c>
      <c r="G32" s="24">
        <v>0</v>
      </c>
    </row>
    <row r="33" spans="1:7" ht="13" thickTop="1" x14ac:dyDescent="0.15">
      <c r="A33" s="25">
        <v>901</v>
      </c>
      <c r="B33" s="26" t="s">
        <v>5</v>
      </c>
      <c r="C33" s="27"/>
      <c r="D33" s="28"/>
      <c r="E33" s="28"/>
      <c r="F33" s="28"/>
      <c r="G33" s="19">
        <v>0</v>
      </c>
    </row>
    <row r="34" spans="1:7" x14ac:dyDescent="0.15">
      <c r="A34" s="25">
        <v>902</v>
      </c>
      <c r="B34" s="26" t="s">
        <v>4</v>
      </c>
      <c r="C34" s="27"/>
      <c r="D34" s="28"/>
      <c r="E34" s="28"/>
      <c r="F34" s="28"/>
      <c r="G34" s="19">
        <v>0</v>
      </c>
    </row>
    <row r="35" spans="1:7" ht="13" thickBot="1" x14ac:dyDescent="0.2">
      <c r="A35" s="20">
        <v>1000</v>
      </c>
      <c r="B35" s="21" t="s">
        <v>83</v>
      </c>
      <c r="C35" s="22">
        <v>0</v>
      </c>
      <c r="D35" s="23">
        <v>0</v>
      </c>
      <c r="E35" s="23">
        <v>0</v>
      </c>
      <c r="F35" s="23">
        <v>0</v>
      </c>
      <c r="G35" s="24">
        <v>0</v>
      </c>
    </row>
    <row r="36" spans="1:7" ht="13" thickTop="1" x14ac:dyDescent="0.15">
      <c r="A36" s="25">
        <v>1001</v>
      </c>
      <c r="B36" s="26" t="s">
        <v>5</v>
      </c>
      <c r="C36" s="27"/>
      <c r="D36" s="28"/>
      <c r="E36" s="28"/>
      <c r="F36" s="28"/>
      <c r="G36" s="19">
        <v>0</v>
      </c>
    </row>
    <row r="37" spans="1:7" x14ac:dyDescent="0.15">
      <c r="A37" s="25">
        <v>1002</v>
      </c>
      <c r="B37" s="26" t="s">
        <v>4</v>
      </c>
      <c r="C37" s="27"/>
      <c r="D37" s="28"/>
      <c r="E37" s="28"/>
      <c r="F37" s="28"/>
      <c r="G37" s="19">
        <v>0</v>
      </c>
    </row>
    <row r="38" spans="1:7" ht="13" thickBot="1" x14ac:dyDescent="0.2">
      <c r="A38" s="20">
        <v>1100</v>
      </c>
      <c r="B38" s="21" t="s">
        <v>84</v>
      </c>
      <c r="C38" s="22">
        <v>0</v>
      </c>
      <c r="D38" s="23">
        <v>0</v>
      </c>
      <c r="E38" s="23">
        <v>0</v>
      </c>
      <c r="F38" s="23">
        <v>0</v>
      </c>
      <c r="G38" s="24">
        <v>0</v>
      </c>
    </row>
    <row r="39" spans="1:7" ht="13" thickTop="1" x14ac:dyDescent="0.15">
      <c r="A39" s="25">
        <v>1101</v>
      </c>
      <c r="B39" s="26" t="s">
        <v>5</v>
      </c>
      <c r="C39" s="27"/>
      <c r="D39" s="28"/>
      <c r="E39" s="28"/>
      <c r="F39" s="28"/>
      <c r="G39" s="19">
        <v>0</v>
      </c>
    </row>
    <row r="40" spans="1:7" ht="13" thickBot="1" x14ac:dyDescent="0.2">
      <c r="A40" s="29">
        <v>1102</v>
      </c>
      <c r="B40" s="30" t="s">
        <v>4</v>
      </c>
      <c r="C40" s="31"/>
      <c r="D40" s="32"/>
      <c r="E40" s="32"/>
      <c r="F40" s="32"/>
      <c r="G40" s="33">
        <v>0</v>
      </c>
    </row>
    <row r="41" spans="1:7" x14ac:dyDescent="0.15">
      <c r="A41" s="4" t="s">
        <v>85</v>
      </c>
    </row>
    <row r="42" spans="1:7" x14ac:dyDescent="0.15">
      <c r="A42" s="34" t="s">
        <v>86</v>
      </c>
      <c r="B42" s="35" t="s">
        <v>87</v>
      </c>
    </row>
    <row r="43" spans="1:7" x14ac:dyDescent="0.15">
      <c r="A43" s="34" t="s">
        <v>88</v>
      </c>
      <c r="B43" s="35" t="s">
        <v>89</v>
      </c>
    </row>
    <row r="44" spans="1:7" x14ac:dyDescent="0.15">
      <c r="A44" s="4"/>
      <c r="B44" s="36"/>
      <c r="C44" s="36"/>
      <c r="D44" s="36"/>
      <c r="E44" s="36"/>
      <c r="F44" s="36"/>
      <c r="G44" s="36"/>
    </row>
    <row r="45" spans="1:7" x14ac:dyDescent="0.15">
      <c r="A45" s="4"/>
      <c r="B45" s="36"/>
      <c r="C45" s="36"/>
      <c r="D45" s="36"/>
      <c r="E45" s="36"/>
      <c r="F45" s="36"/>
      <c r="G45" s="36"/>
    </row>
    <row r="46" spans="1:7" x14ac:dyDescent="0.15">
      <c r="A46" s="4"/>
      <c r="B46" s="36"/>
      <c r="C46" s="36"/>
      <c r="D46" s="36"/>
      <c r="E46" s="36"/>
      <c r="F46" s="36"/>
      <c r="G46" s="36"/>
    </row>
    <row r="47" spans="1:7" x14ac:dyDescent="0.15">
      <c r="A47" s="4"/>
      <c r="B47" s="36"/>
      <c r="C47" s="36"/>
      <c r="D47" s="36"/>
      <c r="E47" s="36"/>
      <c r="F47" s="36"/>
      <c r="G47" s="36"/>
    </row>
    <row r="48" spans="1:7" x14ac:dyDescent="0.15">
      <c r="A48" s="4"/>
      <c r="B48" s="36"/>
      <c r="C48" s="36"/>
      <c r="D48" s="36"/>
      <c r="E48" s="36"/>
      <c r="F48" s="36"/>
      <c r="G48" s="36"/>
    </row>
    <row r="49" spans="1:7" x14ac:dyDescent="0.15">
      <c r="A49" s="4"/>
      <c r="B49" s="36"/>
      <c r="C49" s="36"/>
      <c r="D49" s="36"/>
      <c r="E49" s="36"/>
      <c r="F49" s="36"/>
      <c r="G49" s="36"/>
    </row>
    <row r="50" spans="1:7" x14ac:dyDescent="0.15">
      <c r="A50" s="4"/>
      <c r="B50" s="36"/>
      <c r="C50" s="36"/>
      <c r="D50" s="36"/>
      <c r="E50" s="36"/>
      <c r="F50" s="36"/>
      <c r="G50" s="36"/>
    </row>
    <row r="51" spans="1:7" x14ac:dyDescent="0.15">
      <c r="A51" s="4"/>
      <c r="B51" s="36"/>
      <c r="C51" s="36"/>
      <c r="D51" s="36"/>
      <c r="E51" s="36"/>
      <c r="F51" s="36"/>
      <c r="G51" s="36"/>
    </row>
    <row r="52" spans="1:7" x14ac:dyDescent="0.15">
      <c r="A52" s="4"/>
      <c r="B52" s="36"/>
      <c r="C52" s="36"/>
      <c r="D52" s="36"/>
      <c r="E52" s="36"/>
      <c r="F52" s="36"/>
      <c r="G52" s="36"/>
    </row>
    <row r="53" spans="1:7" x14ac:dyDescent="0.15">
      <c r="A53" s="4"/>
    </row>
    <row r="54" spans="1:7" x14ac:dyDescent="0.15">
      <c r="A54" s="4"/>
    </row>
    <row r="55" spans="1:7" x14ac:dyDescent="0.15">
      <c r="A55" s="4"/>
    </row>
    <row r="56" spans="1:7" x14ac:dyDescent="0.15">
      <c r="A56" s="4"/>
    </row>
    <row r="57" spans="1:7" x14ac:dyDescent="0.15">
      <c r="A57" s="4"/>
    </row>
    <row r="58" spans="1:7" x14ac:dyDescent="0.15">
      <c r="A58" s="4"/>
    </row>
    <row r="59" spans="1:7" x14ac:dyDescent="0.15">
      <c r="A59" s="4"/>
    </row>
    <row r="60" spans="1:7" x14ac:dyDescent="0.15">
      <c r="A60" s="4"/>
    </row>
    <row r="61" spans="1:7" x14ac:dyDescent="0.15">
      <c r="A61" s="4"/>
    </row>
    <row r="62" spans="1:7" x14ac:dyDescent="0.15">
      <c r="A62" s="4"/>
    </row>
    <row r="63" spans="1:7" x14ac:dyDescent="0.15">
      <c r="A63" s="4"/>
    </row>
    <row r="64" spans="1:7" x14ac:dyDescent="0.15">
      <c r="A64" s="4"/>
    </row>
    <row r="65" spans="1:1" x14ac:dyDescent="0.15">
      <c r="A65" s="4"/>
    </row>
    <row r="66" spans="1:1" x14ac:dyDescent="0.15">
      <c r="A66" s="4"/>
    </row>
    <row r="67" spans="1:1" x14ac:dyDescent="0.15">
      <c r="A67" s="4"/>
    </row>
    <row r="68" spans="1:1" x14ac:dyDescent="0.15">
      <c r="A68" s="4"/>
    </row>
    <row r="69" spans="1:1" x14ac:dyDescent="0.15">
      <c r="A69" s="4"/>
    </row>
    <row r="70" spans="1:1" x14ac:dyDescent="0.15">
      <c r="A70" s="4"/>
    </row>
    <row r="71" spans="1:1" x14ac:dyDescent="0.15">
      <c r="A71" s="4"/>
    </row>
    <row r="72" spans="1:1" x14ac:dyDescent="0.15">
      <c r="A72" s="4"/>
    </row>
    <row r="73" spans="1:1" x14ac:dyDescent="0.15">
      <c r="A73" s="4"/>
    </row>
    <row r="74" spans="1:1" x14ac:dyDescent="0.15">
      <c r="A74" s="4"/>
    </row>
    <row r="75" spans="1:1" x14ac:dyDescent="0.15">
      <c r="A75" s="4"/>
    </row>
    <row r="76" spans="1:1" x14ac:dyDescent="0.15">
      <c r="A76" s="4"/>
    </row>
    <row r="77" spans="1:1" x14ac:dyDescent="0.15">
      <c r="A77" s="4"/>
    </row>
    <row r="78" spans="1:1" x14ac:dyDescent="0.15">
      <c r="A78" s="4"/>
    </row>
    <row r="79" spans="1:1" x14ac:dyDescent="0.15">
      <c r="A79" s="4"/>
    </row>
    <row r="80" spans="1:1" x14ac:dyDescent="0.15">
      <c r="A80" s="4"/>
    </row>
    <row r="81" spans="1:1" x14ac:dyDescent="0.15">
      <c r="A81" s="4"/>
    </row>
    <row r="82" spans="1:1" x14ac:dyDescent="0.15">
      <c r="A82" s="4"/>
    </row>
    <row r="83" spans="1:1" x14ac:dyDescent="0.15">
      <c r="A83" s="4"/>
    </row>
    <row r="84" spans="1:1" x14ac:dyDescent="0.15">
      <c r="A84" s="4"/>
    </row>
    <row r="85" spans="1:1" x14ac:dyDescent="0.15">
      <c r="A85" s="4"/>
    </row>
    <row r="86" spans="1:1" x14ac:dyDescent="0.15">
      <c r="A86" s="4"/>
    </row>
    <row r="87" spans="1:1" x14ac:dyDescent="0.15">
      <c r="A87" s="4"/>
    </row>
    <row r="88" spans="1:1" x14ac:dyDescent="0.15">
      <c r="A88" s="4"/>
    </row>
    <row r="89" spans="1:1" x14ac:dyDescent="0.15">
      <c r="A89" s="4"/>
    </row>
    <row r="90" spans="1:1" x14ac:dyDescent="0.15">
      <c r="A90" s="4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  <row r="125" spans="1:1" x14ac:dyDescent="0.15">
      <c r="A125" s="37"/>
    </row>
    <row r="126" spans="1:1" x14ac:dyDescent="0.15">
      <c r="A126" s="37"/>
    </row>
    <row r="127" spans="1:1" x14ac:dyDescent="0.15">
      <c r="A127" s="37"/>
    </row>
    <row r="128" spans="1:1" x14ac:dyDescent="0.15">
      <c r="A128" s="37"/>
    </row>
    <row r="129" spans="1:1" x14ac:dyDescent="0.15">
      <c r="A129" s="37"/>
    </row>
    <row r="130" spans="1:1" x14ac:dyDescent="0.15">
      <c r="A130" s="37"/>
    </row>
    <row r="131" spans="1:1" x14ac:dyDescent="0.15">
      <c r="A131" s="37"/>
    </row>
    <row r="132" spans="1:1" x14ac:dyDescent="0.15">
      <c r="A132" s="37"/>
    </row>
    <row r="133" spans="1:1" x14ac:dyDescent="0.15">
      <c r="A133" s="37"/>
    </row>
    <row r="134" spans="1:1" x14ac:dyDescent="0.15">
      <c r="A134" s="37"/>
    </row>
    <row r="135" spans="1:1" x14ac:dyDescent="0.15">
      <c r="A135" s="37"/>
    </row>
    <row r="136" spans="1:1" x14ac:dyDescent="0.15">
      <c r="A136" s="37"/>
    </row>
    <row r="137" spans="1:1" x14ac:dyDescent="0.15">
      <c r="A137" s="37"/>
    </row>
    <row r="138" spans="1:1" x14ac:dyDescent="0.15">
      <c r="A138" s="37"/>
    </row>
    <row r="139" spans="1:1" x14ac:dyDescent="0.15">
      <c r="A139" s="37"/>
    </row>
    <row r="140" spans="1:1" x14ac:dyDescent="0.15">
      <c r="A140" s="37"/>
    </row>
    <row r="141" spans="1:1" x14ac:dyDescent="0.15">
      <c r="A141" s="37"/>
    </row>
    <row r="142" spans="1:1" x14ac:dyDescent="0.15">
      <c r="A142" s="37"/>
    </row>
    <row r="143" spans="1:1" x14ac:dyDescent="0.15">
      <c r="A143" s="37"/>
    </row>
    <row r="144" spans="1:1" x14ac:dyDescent="0.15">
      <c r="A144" s="37"/>
    </row>
    <row r="145" spans="1:1" x14ac:dyDescent="0.15">
      <c r="A145" s="37"/>
    </row>
    <row r="146" spans="1:1" x14ac:dyDescent="0.15">
      <c r="A146" s="37"/>
    </row>
    <row r="147" spans="1:1" x14ac:dyDescent="0.15">
      <c r="A147" s="37"/>
    </row>
    <row r="148" spans="1:1" x14ac:dyDescent="0.15">
      <c r="A148" s="37"/>
    </row>
    <row r="149" spans="1:1" x14ac:dyDescent="0.15">
      <c r="A149" s="37"/>
    </row>
    <row r="150" spans="1:1" x14ac:dyDescent="0.15">
      <c r="A150" s="37"/>
    </row>
    <row r="151" spans="1:1" x14ac:dyDescent="0.15">
      <c r="A151" s="37"/>
    </row>
    <row r="152" spans="1:1" x14ac:dyDescent="0.15">
      <c r="A152" s="37"/>
    </row>
    <row r="153" spans="1:1" x14ac:dyDescent="0.15">
      <c r="A153" s="37"/>
    </row>
    <row r="154" spans="1:1" x14ac:dyDescent="0.15">
      <c r="A154" s="37"/>
    </row>
    <row r="155" spans="1:1" x14ac:dyDescent="0.15">
      <c r="A155" s="37"/>
    </row>
    <row r="156" spans="1:1" x14ac:dyDescent="0.15">
      <c r="A156" s="37"/>
    </row>
    <row r="157" spans="1:1" x14ac:dyDescent="0.15">
      <c r="A157" s="37"/>
    </row>
    <row r="158" spans="1:1" x14ac:dyDescent="0.15">
      <c r="A158" s="37"/>
    </row>
    <row r="159" spans="1:1" x14ac:dyDescent="0.15">
      <c r="A159" s="37"/>
    </row>
    <row r="160" spans="1:1" x14ac:dyDescent="0.15">
      <c r="A160" s="37"/>
    </row>
    <row r="161" spans="1:1" x14ac:dyDescent="0.15">
      <c r="A161" s="37"/>
    </row>
    <row r="162" spans="1:1" x14ac:dyDescent="0.15">
      <c r="A162" s="37"/>
    </row>
    <row r="163" spans="1:1" x14ac:dyDescent="0.15">
      <c r="A163" s="37"/>
    </row>
    <row r="164" spans="1:1" x14ac:dyDescent="0.15">
      <c r="A164" s="37"/>
    </row>
    <row r="165" spans="1:1" x14ac:dyDescent="0.15">
      <c r="A165" s="37"/>
    </row>
    <row r="166" spans="1:1" x14ac:dyDescent="0.15">
      <c r="A166" s="37"/>
    </row>
    <row r="167" spans="1:1" x14ac:dyDescent="0.15">
      <c r="A167" s="37"/>
    </row>
    <row r="168" spans="1:1" x14ac:dyDescent="0.15">
      <c r="A168" s="37"/>
    </row>
    <row r="169" spans="1:1" x14ac:dyDescent="0.15">
      <c r="A169" s="37"/>
    </row>
    <row r="170" spans="1:1" x14ac:dyDescent="0.15">
      <c r="A170" s="37"/>
    </row>
    <row r="171" spans="1:1" x14ac:dyDescent="0.15">
      <c r="A171" s="37"/>
    </row>
    <row r="172" spans="1:1" x14ac:dyDescent="0.15">
      <c r="A172" s="37"/>
    </row>
    <row r="173" spans="1:1" x14ac:dyDescent="0.15">
      <c r="A173" s="37"/>
    </row>
    <row r="174" spans="1:1" x14ac:dyDescent="0.15">
      <c r="A174" s="37"/>
    </row>
    <row r="175" spans="1:1" x14ac:dyDescent="0.15">
      <c r="A175" s="37"/>
    </row>
    <row r="176" spans="1:1" x14ac:dyDescent="0.15">
      <c r="A176" s="37"/>
    </row>
    <row r="177" spans="1:1" x14ac:dyDescent="0.15">
      <c r="A177" s="37"/>
    </row>
    <row r="178" spans="1:1" x14ac:dyDescent="0.15">
      <c r="A178" s="37"/>
    </row>
    <row r="179" spans="1:1" x14ac:dyDescent="0.15">
      <c r="A179" s="37"/>
    </row>
    <row r="180" spans="1:1" x14ac:dyDescent="0.15">
      <c r="A180" s="37"/>
    </row>
    <row r="181" spans="1:1" x14ac:dyDescent="0.15">
      <c r="A181" s="37"/>
    </row>
    <row r="182" spans="1:1" x14ac:dyDescent="0.15">
      <c r="A182" s="37"/>
    </row>
    <row r="183" spans="1:1" x14ac:dyDescent="0.15">
      <c r="A183" s="37"/>
    </row>
    <row r="184" spans="1:1" x14ac:dyDescent="0.15">
      <c r="A184" s="37"/>
    </row>
    <row r="185" spans="1:1" x14ac:dyDescent="0.15">
      <c r="A185" s="37"/>
    </row>
    <row r="186" spans="1:1" x14ac:dyDescent="0.15">
      <c r="A186" s="37"/>
    </row>
    <row r="187" spans="1:1" x14ac:dyDescent="0.15">
      <c r="A187" s="37"/>
    </row>
    <row r="188" spans="1:1" x14ac:dyDescent="0.15">
      <c r="A188" s="37"/>
    </row>
    <row r="189" spans="1:1" x14ac:dyDescent="0.15">
      <c r="A189" s="37"/>
    </row>
    <row r="190" spans="1:1" x14ac:dyDescent="0.15">
      <c r="A190" s="37"/>
    </row>
    <row r="191" spans="1:1" x14ac:dyDescent="0.15">
      <c r="A191" s="37"/>
    </row>
    <row r="192" spans="1:1" x14ac:dyDescent="0.15">
      <c r="A192" s="37"/>
    </row>
    <row r="193" spans="1:1" x14ac:dyDescent="0.15">
      <c r="A193" s="37"/>
    </row>
    <row r="194" spans="1:1" x14ac:dyDescent="0.15">
      <c r="A194" s="37"/>
    </row>
    <row r="195" spans="1:1" x14ac:dyDescent="0.15">
      <c r="A195" s="37"/>
    </row>
    <row r="196" spans="1:1" x14ac:dyDescent="0.15">
      <c r="A196" s="37"/>
    </row>
    <row r="197" spans="1:1" x14ac:dyDescent="0.15">
      <c r="A197" s="37"/>
    </row>
    <row r="198" spans="1:1" x14ac:dyDescent="0.15">
      <c r="A198" s="37"/>
    </row>
    <row r="199" spans="1:1" x14ac:dyDescent="0.15">
      <c r="A199" s="37"/>
    </row>
    <row r="200" spans="1:1" x14ac:dyDescent="0.15">
      <c r="A200" s="37"/>
    </row>
    <row r="201" spans="1:1" x14ac:dyDescent="0.15">
      <c r="A201" s="37"/>
    </row>
    <row r="202" spans="1:1" x14ac:dyDescent="0.15">
      <c r="A202" s="37"/>
    </row>
    <row r="203" spans="1:1" x14ac:dyDescent="0.15">
      <c r="A203" s="37"/>
    </row>
    <row r="204" spans="1:1" x14ac:dyDescent="0.15">
      <c r="A204" s="37"/>
    </row>
    <row r="205" spans="1:1" x14ac:dyDescent="0.15">
      <c r="A205" s="37"/>
    </row>
    <row r="206" spans="1:1" x14ac:dyDescent="0.15">
      <c r="A206" s="37"/>
    </row>
    <row r="207" spans="1:1" x14ac:dyDescent="0.15">
      <c r="A207" s="37"/>
    </row>
    <row r="208" spans="1:1" x14ac:dyDescent="0.15">
      <c r="A208" s="37"/>
    </row>
    <row r="209" spans="1:1" x14ac:dyDescent="0.15">
      <c r="A209" s="37"/>
    </row>
    <row r="210" spans="1:1" x14ac:dyDescent="0.15">
      <c r="A210" s="37"/>
    </row>
    <row r="211" spans="1:1" x14ac:dyDescent="0.15">
      <c r="A211" s="37"/>
    </row>
    <row r="212" spans="1:1" x14ac:dyDescent="0.15">
      <c r="A212" s="37"/>
    </row>
    <row r="213" spans="1:1" x14ac:dyDescent="0.15">
      <c r="A213" s="37"/>
    </row>
    <row r="214" spans="1:1" x14ac:dyDescent="0.15">
      <c r="A214" s="37"/>
    </row>
    <row r="215" spans="1:1" x14ac:dyDescent="0.15">
      <c r="A215" s="37"/>
    </row>
    <row r="216" spans="1:1" x14ac:dyDescent="0.15">
      <c r="A216" s="37"/>
    </row>
    <row r="217" spans="1:1" x14ac:dyDescent="0.15">
      <c r="A217" s="37"/>
    </row>
    <row r="218" spans="1:1" x14ac:dyDescent="0.15">
      <c r="A218" s="37"/>
    </row>
    <row r="219" spans="1:1" x14ac:dyDescent="0.15">
      <c r="A219" s="37"/>
    </row>
    <row r="220" spans="1:1" x14ac:dyDescent="0.15">
      <c r="A220" s="37"/>
    </row>
    <row r="221" spans="1:1" x14ac:dyDescent="0.15">
      <c r="A221" s="37"/>
    </row>
    <row r="222" spans="1:1" x14ac:dyDescent="0.15">
      <c r="A222" s="37"/>
    </row>
    <row r="223" spans="1:1" x14ac:dyDescent="0.15">
      <c r="A223" s="37"/>
    </row>
    <row r="224" spans="1:1" x14ac:dyDescent="0.15">
      <c r="A224" s="37"/>
    </row>
    <row r="225" spans="1:1" x14ac:dyDescent="0.15">
      <c r="A225" s="37"/>
    </row>
    <row r="226" spans="1:1" x14ac:dyDescent="0.15">
      <c r="A226" s="37"/>
    </row>
    <row r="227" spans="1:1" x14ac:dyDescent="0.15">
      <c r="A227" s="37"/>
    </row>
    <row r="228" spans="1:1" x14ac:dyDescent="0.15">
      <c r="A228" s="37"/>
    </row>
    <row r="229" spans="1:1" x14ac:dyDescent="0.15">
      <c r="A229" s="37"/>
    </row>
    <row r="230" spans="1:1" x14ac:dyDescent="0.15">
      <c r="A230" s="37"/>
    </row>
    <row r="231" spans="1:1" x14ac:dyDescent="0.15">
      <c r="A231" s="37"/>
    </row>
    <row r="232" spans="1:1" x14ac:dyDescent="0.15">
      <c r="A232" s="37"/>
    </row>
    <row r="233" spans="1:1" x14ac:dyDescent="0.15">
      <c r="A233" s="37"/>
    </row>
    <row r="234" spans="1:1" x14ac:dyDescent="0.15">
      <c r="A234" s="37"/>
    </row>
    <row r="235" spans="1:1" x14ac:dyDescent="0.15">
      <c r="A235" s="37"/>
    </row>
    <row r="236" spans="1:1" x14ac:dyDescent="0.15">
      <c r="A236" s="37"/>
    </row>
    <row r="237" spans="1:1" x14ac:dyDescent="0.15">
      <c r="A237" s="37"/>
    </row>
    <row r="238" spans="1:1" x14ac:dyDescent="0.15">
      <c r="A238" s="37"/>
    </row>
    <row r="239" spans="1:1" x14ac:dyDescent="0.15">
      <c r="A239" s="37"/>
    </row>
    <row r="240" spans="1:1" x14ac:dyDescent="0.15">
      <c r="A240" s="37"/>
    </row>
    <row r="241" spans="1:1" x14ac:dyDescent="0.15">
      <c r="A241" s="37"/>
    </row>
    <row r="242" spans="1:1" x14ac:dyDescent="0.15">
      <c r="A242" s="37"/>
    </row>
    <row r="243" spans="1:1" x14ac:dyDescent="0.15">
      <c r="A243" s="37"/>
    </row>
    <row r="244" spans="1:1" x14ac:dyDescent="0.15">
      <c r="A244" s="37"/>
    </row>
    <row r="245" spans="1:1" x14ac:dyDescent="0.15">
      <c r="A245" s="37"/>
    </row>
    <row r="246" spans="1:1" x14ac:dyDescent="0.15">
      <c r="A246" s="37"/>
    </row>
    <row r="247" spans="1:1" x14ac:dyDescent="0.15">
      <c r="A247" s="37"/>
    </row>
    <row r="248" spans="1:1" x14ac:dyDescent="0.15">
      <c r="A248" s="37"/>
    </row>
    <row r="249" spans="1:1" x14ac:dyDescent="0.15">
      <c r="A249" s="37"/>
    </row>
    <row r="250" spans="1:1" x14ac:dyDescent="0.15">
      <c r="A250" s="37"/>
    </row>
    <row r="251" spans="1:1" x14ac:dyDescent="0.15">
      <c r="A251" s="37"/>
    </row>
    <row r="252" spans="1:1" x14ac:dyDescent="0.15">
      <c r="A252" s="37"/>
    </row>
    <row r="253" spans="1:1" x14ac:dyDescent="0.15">
      <c r="A253" s="37"/>
    </row>
    <row r="254" spans="1:1" x14ac:dyDescent="0.15">
      <c r="A254" s="37"/>
    </row>
    <row r="255" spans="1:1" x14ac:dyDescent="0.15">
      <c r="A255" s="37"/>
    </row>
    <row r="256" spans="1:1" x14ac:dyDescent="0.15">
      <c r="A256" s="37"/>
    </row>
    <row r="257" spans="1:1" x14ac:dyDescent="0.15">
      <c r="A257" s="37"/>
    </row>
    <row r="258" spans="1:1" x14ac:dyDescent="0.15">
      <c r="A258" s="37"/>
    </row>
    <row r="259" spans="1:1" x14ac:dyDescent="0.15">
      <c r="A259" s="37"/>
    </row>
    <row r="260" spans="1:1" x14ac:dyDescent="0.15">
      <c r="A260" s="37"/>
    </row>
    <row r="261" spans="1:1" x14ac:dyDescent="0.15">
      <c r="A261" s="37"/>
    </row>
    <row r="262" spans="1:1" x14ac:dyDescent="0.15">
      <c r="A262" s="37"/>
    </row>
    <row r="263" spans="1:1" x14ac:dyDescent="0.15">
      <c r="A263" s="37"/>
    </row>
    <row r="264" spans="1:1" x14ac:dyDescent="0.15">
      <c r="A264" s="37"/>
    </row>
    <row r="265" spans="1:1" x14ac:dyDescent="0.15">
      <c r="A265" s="37"/>
    </row>
    <row r="266" spans="1:1" x14ac:dyDescent="0.15">
      <c r="A266" s="37"/>
    </row>
    <row r="267" spans="1:1" x14ac:dyDescent="0.15">
      <c r="A267" s="37"/>
    </row>
    <row r="268" spans="1:1" x14ac:dyDescent="0.15">
      <c r="A268" s="37"/>
    </row>
    <row r="269" spans="1:1" x14ac:dyDescent="0.15">
      <c r="A269" s="37"/>
    </row>
    <row r="270" spans="1:1" x14ac:dyDescent="0.15">
      <c r="A270" s="37"/>
    </row>
    <row r="271" spans="1:1" x14ac:dyDescent="0.15">
      <c r="A271" s="37"/>
    </row>
    <row r="272" spans="1:1" x14ac:dyDescent="0.15">
      <c r="A272" s="37"/>
    </row>
    <row r="273" spans="1:1" x14ac:dyDescent="0.15">
      <c r="A273" s="37"/>
    </row>
    <row r="274" spans="1:1" x14ac:dyDescent="0.15">
      <c r="A274" s="37"/>
    </row>
    <row r="275" spans="1:1" x14ac:dyDescent="0.15">
      <c r="A275" s="37"/>
    </row>
    <row r="276" spans="1:1" x14ac:dyDescent="0.15">
      <c r="A276" s="37"/>
    </row>
    <row r="277" spans="1:1" x14ac:dyDescent="0.15">
      <c r="A277" s="37"/>
    </row>
    <row r="278" spans="1:1" x14ac:dyDescent="0.15">
      <c r="A278" s="37"/>
    </row>
    <row r="279" spans="1:1" x14ac:dyDescent="0.15">
      <c r="A279" s="37"/>
    </row>
    <row r="280" spans="1:1" x14ac:dyDescent="0.15">
      <c r="A280" s="37"/>
    </row>
    <row r="281" spans="1:1" x14ac:dyDescent="0.15">
      <c r="A281" s="37"/>
    </row>
    <row r="282" spans="1:1" x14ac:dyDescent="0.15">
      <c r="A282" s="37"/>
    </row>
    <row r="283" spans="1:1" x14ac:dyDescent="0.15">
      <c r="A283" s="37"/>
    </row>
    <row r="284" spans="1:1" x14ac:dyDescent="0.15">
      <c r="A284" s="37"/>
    </row>
    <row r="285" spans="1:1" x14ac:dyDescent="0.15">
      <c r="A285" s="37"/>
    </row>
    <row r="286" spans="1:1" x14ac:dyDescent="0.15">
      <c r="A286" s="37"/>
    </row>
    <row r="287" spans="1:1" x14ac:dyDescent="0.15">
      <c r="A287" s="37"/>
    </row>
    <row r="288" spans="1:1" x14ac:dyDescent="0.15">
      <c r="A288" s="37"/>
    </row>
    <row r="289" spans="1:1" x14ac:dyDescent="0.15">
      <c r="A289" s="37"/>
    </row>
    <row r="290" spans="1:1" x14ac:dyDescent="0.15">
      <c r="A290" s="37"/>
    </row>
    <row r="291" spans="1:1" x14ac:dyDescent="0.15">
      <c r="A291" s="37"/>
    </row>
    <row r="292" spans="1:1" x14ac:dyDescent="0.15">
      <c r="A292" s="37"/>
    </row>
    <row r="293" spans="1:1" x14ac:dyDescent="0.15">
      <c r="A293" s="37"/>
    </row>
    <row r="294" spans="1:1" x14ac:dyDescent="0.15">
      <c r="A294" s="37"/>
    </row>
    <row r="295" spans="1:1" x14ac:dyDescent="0.15">
      <c r="A295" s="37"/>
    </row>
    <row r="296" spans="1:1" x14ac:dyDescent="0.15">
      <c r="A296" s="37"/>
    </row>
    <row r="297" spans="1:1" x14ac:dyDescent="0.15">
      <c r="A297" s="37"/>
    </row>
    <row r="298" spans="1:1" x14ac:dyDescent="0.15">
      <c r="A298" s="37"/>
    </row>
    <row r="299" spans="1:1" x14ac:dyDescent="0.15">
      <c r="A299" s="37"/>
    </row>
    <row r="300" spans="1:1" x14ac:dyDescent="0.15">
      <c r="A300" s="37"/>
    </row>
    <row r="301" spans="1:1" x14ac:dyDescent="0.15">
      <c r="A301" s="37"/>
    </row>
    <row r="302" spans="1:1" x14ac:dyDescent="0.15">
      <c r="A302" s="37"/>
    </row>
    <row r="303" spans="1:1" x14ac:dyDescent="0.15">
      <c r="A303" s="37"/>
    </row>
    <row r="304" spans="1:1" x14ac:dyDescent="0.15">
      <c r="A304" s="37"/>
    </row>
    <row r="305" spans="1:1" x14ac:dyDescent="0.15">
      <c r="A305" s="37"/>
    </row>
    <row r="306" spans="1:1" x14ac:dyDescent="0.15">
      <c r="A306" s="37"/>
    </row>
    <row r="307" spans="1:1" x14ac:dyDescent="0.15">
      <c r="A307" s="37"/>
    </row>
    <row r="308" spans="1:1" x14ac:dyDescent="0.15">
      <c r="A308" s="37"/>
    </row>
    <row r="309" spans="1:1" x14ac:dyDescent="0.15">
      <c r="A309" s="37"/>
    </row>
    <row r="310" spans="1:1" x14ac:dyDescent="0.15">
      <c r="A310" s="37"/>
    </row>
    <row r="311" spans="1:1" x14ac:dyDescent="0.15">
      <c r="A311" s="37"/>
    </row>
    <row r="312" spans="1:1" x14ac:dyDescent="0.15">
      <c r="A312" s="37"/>
    </row>
    <row r="313" spans="1:1" x14ac:dyDescent="0.15">
      <c r="A313" s="37"/>
    </row>
    <row r="314" spans="1:1" x14ac:dyDescent="0.15">
      <c r="A314" s="37"/>
    </row>
    <row r="315" spans="1:1" x14ac:dyDescent="0.15">
      <c r="A315" s="37"/>
    </row>
    <row r="316" spans="1:1" x14ac:dyDescent="0.15">
      <c r="A316" s="37"/>
    </row>
    <row r="317" spans="1:1" x14ac:dyDescent="0.15">
      <c r="A317" s="37"/>
    </row>
    <row r="318" spans="1:1" x14ac:dyDescent="0.15">
      <c r="A318" s="37"/>
    </row>
    <row r="319" spans="1:1" x14ac:dyDescent="0.15">
      <c r="A319" s="37"/>
    </row>
    <row r="320" spans="1:1" x14ac:dyDescent="0.15">
      <c r="A320" s="37"/>
    </row>
    <row r="321" spans="1:1" x14ac:dyDescent="0.15">
      <c r="A321" s="37"/>
    </row>
    <row r="322" spans="1:1" x14ac:dyDescent="0.15">
      <c r="A322" s="37"/>
    </row>
    <row r="323" spans="1:1" x14ac:dyDescent="0.15">
      <c r="A323" s="37"/>
    </row>
    <row r="324" spans="1:1" x14ac:dyDescent="0.15">
      <c r="A324" s="37"/>
    </row>
    <row r="325" spans="1:1" x14ac:dyDescent="0.15">
      <c r="A325" s="37"/>
    </row>
    <row r="326" spans="1:1" x14ac:dyDescent="0.15">
      <c r="A326" s="37"/>
    </row>
    <row r="327" spans="1:1" x14ac:dyDescent="0.15">
      <c r="A327" s="37"/>
    </row>
    <row r="328" spans="1:1" x14ac:dyDescent="0.15">
      <c r="A328" s="37"/>
    </row>
    <row r="329" spans="1:1" x14ac:dyDescent="0.15">
      <c r="A329" s="37"/>
    </row>
    <row r="330" spans="1:1" x14ac:dyDescent="0.15">
      <c r="A330" s="37"/>
    </row>
    <row r="331" spans="1:1" x14ac:dyDescent="0.15">
      <c r="A331" s="37"/>
    </row>
    <row r="332" spans="1:1" x14ac:dyDescent="0.15">
      <c r="A332" s="37"/>
    </row>
    <row r="333" spans="1:1" x14ac:dyDescent="0.15">
      <c r="A333" s="37"/>
    </row>
    <row r="334" spans="1:1" x14ac:dyDescent="0.15">
      <c r="A334" s="37"/>
    </row>
    <row r="335" spans="1:1" x14ac:dyDescent="0.15">
      <c r="A335" s="37"/>
    </row>
    <row r="336" spans="1:1" x14ac:dyDescent="0.15">
      <c r="A336" s="37"/>
    </row>
    <row r="337" spans="1:1" x14ac:dyDescent="0.15">
      <c r="A337" s="37"/>
    </row>
    <row r="338" spans="1:1" x14ac:dyDescent="0.15">
      <c r="A338" s="37"/>
    </row>
    <row r="339" spans="1:1" x14ac:dyDescent="0.15">
      <c r="A339" s="37"/>
    </row>
    <row r="340" spans="1:1" x14ac:dyDescent="0.15">
      <c r="A340" s="37"/>
    </row>
    <row r="341" spans="1:1" x14ac:dyDescent="0.15">
      <c r="A341" s="37"/>
    </row>
    <row r="342" spans="1:1" x14ac:dyDescent="0.15">
      <c r="A342" s="37"/>
    </row>
    <row r="343" spans="1:1" x14ac:dyDescent="0.15">
      <c r="A343" s="37"/>
    </row>
    <row r="344" spans="1:1" x14ac:dyDescent="0.15">
      <c r="A344" s="37"/>
    </row>
    <row r="345" spans="1:1" x14ac:dyDescent="0.15">
      <c r="A345" s="37"/>
    </row>
    <row r="346" spans="1:1" x14ac:dyDescent="0.15">
      <c r="A346" s="37"/>
    </row>
    <row r="347" spans="1:1" x14ac:dyDescent="0.15">
      <c r="A347" s="37"/>
    </row>
    <row r="348" spans="1:1" x14ac:dyDescent="0.15">
      <c r="A348" s="37"/>
    </row>
    <row r="349" spans="1:1" x14ac:dyDescent="0.15">
      <c r="A349" s="37"/>
    </row>
    <row r="350" spans="1:1" x14ac:dyDescent="0.15">
      <c r="A350" s="37"/>
    </row>
    <row r="351" spans="1:1" x14ac:dyDescent="0.15">
      <c r="A351" s="37"/>
    </row>
    <row r="352" spans="1:1" x14ac:dyDescent="0.15">
      <c r="A352" s="37"/>
    </row>
    <row r="353" spans="1:1" x14ac:dyDescent="0.15">
      <c r="A353" s="37"/>
    </row>
    <row r="354" spans="1:1" x14ac:dyDescent="0.15">
      <c r="A354" s="37"/>
    </row>
    <row r="355" spans="1:1" x14ac:dyDescent="0.15">
      <c r="A355" s="37"/>
    </row>
    <row r="356" spans="1:1" x14ac:dyDescent="0.15">
      <c r="A356" s="37"/>
    </row>
    <row r="357" spans="1:1" x14ac:dyDescent="0.15">
      <c r="A357" s="37"/>
    </row>
    <row r="358" spans="1:1" x14ac:dyDescent="0.15">
      <c r="A358" s="37"/>
    </row>
    <row r="359" spans="1:1" x14ac:dyDescent="0.15">
      <c r="A359" s="37"/>
    </row>
    <row r="360" spans="1:1" x14ac:dyDescent="0.15">
      <c r="A360" s="37"/>
    </row>
    <row r="361" spans="1:1" x14ac:dyDescent="0.15">
      <c r="A361" s="37"/>
    </row>
    <row r="362" spans="1:1" x14ac:dyDescent="0.15">
      <c r="A362" s="37"/>
    </row>
    <row r="363" spans="1:1" x14ac:dyDescent="0.15">
      <c r="A363" s="37"/>
    </row>
    <row r="364" spans="1:1" x14ac:dyDescent="0.15">
      <c r="A364" s="37"/>
    </row>
    <row r="365" spans="1:1" x14ac:dyDescent="0.15">
      <c r="A365" s="37"/>
    </row>
    <row r="366" spans="1:1" x14ac:dyDescent="0.15">
      <c r="A366" s="37"/>
    </row>
    <row r="367" spans="1:1" x14ac:dyDescent="0.15">
      <c r="A367" s="37"/>
    </row>
    <row r="368" spans="1:1" x14ac:dyDescent="0.15">
      <c r="A368" s="37"/>
    </row>
    <row r="369" spans="1:1" x14ac:dyDescent="0.15">
      <c r="A369" s="37"/>
    </row>
    <row r="370" spans="1:1" x14ac:dyDescent="0.15">
      <c r="A370" s="37"/>
    </row>
    <row r="371" spans="1:1" x14ac:dyDescent="0.15">
      <c r="A371" s="37"/>
    </row>
    <row r="372" spans="1:1" x14ac:dyDescent="0.15">
      <c r="A372" s="37"/>
    </row>
    <row r="373" spans="1:1" x14ac:dyDescent="0.15">
      <c r="A373" s="37"/>
    </row>
    <row r="374" spans="1:1" x14ac:dyDescent="0.15">
      <c r="A374" s="37"/>
    </row>
    <row r="375" spans="1:1" x14ac:dyDescent="0.15">
      <c r="A375" s="37"/>
    </row>
    <row r="376" spans="1:1" x14ac:dyDescent="0.15">
      <c r="A376" s="37"/>
    </row>
    <row r="377" spans="1:1" x14ac:dyDescent="0.15">
      <c r="A377" s="37"/>
    </row>
    <row r="378" spans="1:1" x14ac:dyDescent="0.15">
      <c r="A378" s="37"/>
    </row>
    <row r="379" spans="1:1" x14ac:dyDescent="0.15">
      <c r="A379" s="37"/>
    </row>
    <row r="380" spans="1:1" x14ac:dyDescent="0.15">
      <c r="A380" s="37"/>
    </row>
    <row r="381" spans="1:1" x14ac:dyDescent="0.15">
      <c r="A381" s="37"/>
    </row>
    <row r="382" spans="1:1" x14ac:dyDescent="0.15">
      <c r="A382" s="37"/>
    </row>
    <row r="383" spans="1:1" x14ac:dyDescent="0.15">
      <c r="A383" s="37"/>
    </row>
    <row r="384" spans="1:1" x14ac:dyDescent="0.15">
      <c r="A384" s="37"/>
    </row>
    <row r="385" spans="1:1" x14ac:dyDescent="0.15">
      <c r="A385" s="37"/>
    </row>
    <row r="386" spans="1:1" x14ac:dyDescent="0.15">
      <c r="A386" s="37"/>
    </row>
    <row r="387" spans="1:1" x14ac:dyDescent="0.15">
      <c r="A387" s="37"/>
    </row>
    <row r="388" spans="1:1" x14ac:dyDescent="0.15">
      <c r="A388" s="37"/>
    </row>
    <row r="389" spans="1:1" x14ac:dyDescent="0.15">
      <c r="A389" s="37"/>
    </row>
    <row r="390" spans="1:1" x14ac:dyDescent="0.15">
      <c r="A390" s="37"/>
    </row>
    <row r="391" spans="1:1" x14ac:dyDescent="0.15">
      <c r="A391" s="37"/>
    </row>
    <row r="392" spans="1:1" x14ac:dyDescent="0.15">
      <c r="A392" s="37"/>
    </row>
    <row r="393" spans="1:1" x14ac:dyDescent="0.15">
      <c r="A393" s="37"/>
    </row>
    <row r="394" spans="1:1" x14ac:dyDescent="0.15">
      <c r="A394" s="37"/>
    </row>
    <row r="395" spans="1:1" x14ac:dyDescent="0.15">
      <c r="A395" s="37"/>
    </row>
    <row r="396" spans="1:1" x14ac:dyDescent="0.15">
      <c r="A396" s="37"/>
    </row>
    <row r="397" spans="1:1" x14ac:dyDescent="0.15">
      <c r="A397" s="37"/>
    </row>
    <row r="398" spans="1:1" x14ac:dyDescent="0.15">
      <c r="A398" s="37"/>
    </row>
    <row r="399" spans="1:1" x14ac:dyDescent="0.15">
      <c r="A399" s="37"/>
    </row>
    <row r="400" spans="1:1" x14ac:dyDescent="0.15">
      <c r="A400" s="37"/>
    </row>
    <row r="401" spans="1:1" x14ac:dyDescent="0.15">
      <c r="A401" s="37"/>
    </row>
    <row r="402" spans="1:1" x14ac:dyDescent="0.15">
      <c r="A402" s="37"/>
    </row>
    <row r="403" spans="1:1" x14ac:dyDescent="0.15">
      <c r="A403" s="37"/>
    </row>
    <row r="404" spans="1:1" x14ac:dyDescent="0.15">
      <c r="A404" s="37"/>
    </row>
    <row r="405" spans="1:1" x14ac:dyDescent="0.15">
      <c r="A405" s="37"/>
    </row>
    <row r="406" spans="1:1" x14ac:dyDescent="0.15">
      <c r="A406" s="37"/>
    </row>
    <row r="407" spans="1:1" x14ac:dyDescent="0.15">
      <c r="A407" s="37"/>
    </row>
    <row r="408" spans="1:1" x14ac:dyDescent="0.15">
      <c r="A408" s="37"/>
    </row>
    <row r="409" spans="1:1" x14ac:dyDescent="0.15">
      <c r="A409" s="37"/>
    </row>
    <row r="410" spans="1:1" x14ac:dyDescent="0.15">
      <c r="A410" s="37"/>
    </row>
    <row r="411" spans="1:1" x14ac:dyDescent="0.15">
      <c r="A411" s="37"/>
    </row>
    <row r="412" spans="1:1" x14ac:dyDescent="0.15">
      <c r="A412" s="37"/>
    </row>
    <row r="413" spans="1:1" x14ac:dyDescent="0.15">
      <c r="A413" s="37"/>
    </row>
  </sheetData>
  <sheetProtection sheet="1" objects="1" scenarios="1"/>
  <mergeCells count="11">
    <mergeCell ref="A6:G6"/>
    <mergeCell ref="A1:G1"/>
    <mergeCell ref="A2:G2"/>
    <mergeCell ref="A3:G3"/>
    <mergeCell ref="A4:G4"/>
    <mergeCell ref="A5:G5"/>
    <mergeCell ref="C8:C9"/>
    <mergeCell ref="D8:D9"/>
    <mergeCell ref="E8:E9"/>
    <mergeCell ref="F8:F9"/>
    <mergeCell ref="G8:G9"/>
  </mergeCells>
  <printOptions horizontalCentered="1"/>
  <pageMargins left="0.2" right="0.23" top="0.39" bottom="0.28999999999999998" header="0.17" footer="0.28999999999999998"/>
  <pageSetup orientation="landscape" r:id="rId1"/>
  <headerFooter alignWithMargins="0">
    <oddFooter>&amp;R&amp;A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BF54D-C901-4144-9AF3-E3ECC9DB0260}">
  <sheetPr>
    <pageSetUpPr fitToPage="1"/>
  </sheetPr>
  <dimension ref="A1:G412"/>
  <sheetViews>
    <sheetView workbookViewId="0">
      <selection sqref="A1:G1"/>
    </sheetView>
  </sheetViews>
  <sheetFormatPr baseColWidth="10" defaultColWidth="8" defaultRowHeight="12" x14ac:dyDescent="0.15"/>
  <cols>
    <col min="1" max="1" width="4.83203125" style="38" customWidth="1"/>
    <col min="2" max="2" width="44.33203125" style="2" customWidth="1"/>
    <col min="3" max="7" width="12.83203125" style="2" customWidth="1"/>
    <col min="8" max="16384" width="8" style="2"/>
  </cols>
  <sheetData>
    <row r="1" spans="1:7" s="1" customFormat="1" x14ac:dyDescent="0.15">
      <c r="A1" s="188" t="s">
        <v>58</v>
      </c>
      <c r="B1" s="188"/>
      <c r="C1" s="188"/>
      <c r="D1" s="188"/>
      <c r="E1" s="188"/>
      <c r="F1" s="188"/>
      <c r="G1" s="188"/>
    </row>
    <row r="2" spans="1:7" s="1" customFormat="1" x14ac:dyDescent="0.15">
      <c r="A2" s="189" t="str">
        <f>'[16]Cover Page'!B12</f>
        <v>Univ of Illinois at Springfield</v>
      </c>
      <c r="B2" s="189"/>
      <c r="C2" s="189"/>
      <c r="D2" s="189"/>
      <c r="E2" s="189"/>
      <c r="F2" s="189"/>
      <c r="G2" s="189"/>
    </row>
    <row r="3" spans="1:7" s="1" customFormat="1" x14ac:dyDescent="0.15">
      <c r="A3" s="188" t="s">
        <v>59</v>
      </c>
      <c r="B3" s="188"/>
      <c r="C3" s="188"/>
      <c r="D3" s="188"/>
      <c r="E3" s="188"/>
      <c r="F3" s="188"/>
      <c r="G3" s="188"/>
    </row>
    <row r="4" spans="1:7" s="1" customFormat="1" x14ac:dyDescent="0.15">
      <c r="A4" s="188" t="s">
        <v>60</v>
      </c>
      <c r="B4" s="188"/>
      <c r="C4" s="188"/>
      <c r="D4" s="188"/>
      <c r="E4" s="188"/>
      <c r="F4" s="188"/>
      <c r="G4" s="188"/>
    </row>
    <row r="5" spans="1:7" s="1" customFormat="1" x14ac:dyDescent="0.15">
      <c r="A5" s="189">
        <f>CSU!A5</f>
        <v>2022</v>
      </c>
      <c r="B5" s="189"/>
      <c r="C5" s="189"/>
      <c r="D5" s="189"/>
      <c r="E5" s="189"/>
      <c r="F5" s="189"/>
      <c r="G5" s="189"/>
    </row>
    <row r="6" spans="1:7" ht="13" thickBot="1" x14ac:dyDescent="0.2">
      <c r="A6" s="3" t="s">
        <v>61</v>
      </c>
      <c r="B6" s="3" t="s">
        <v>62</v>
      </c>
      <c r="C6" s="3" t="s">
        <v>63</v>
      </c>
      <c r="D6" s="3" t="s">
        <v>64</v>
      </c>
      <c r="E6" s="3" t="s">
        <v>65</v>
      </c>
      <c r="F6" s="3" t="s">
        <v>66</v>
      </c>
      <c r="G6" s="3" t="s">
        <v>67</v>
      </c>
    </row>
    <row r="7" spans="1:7" ht="12" customHeight="1" x14ac:dyDescent="0.15">
      <c r="A7" s="4"/>
      <c r="C7" s="185" t="s">
        <v>68</v>
      </c>
      <c r="D7" s="185" t="s">
        <v>69</v>
      </c>
      <c r="E7" s="185" t="s">
        <v>70</v>
      </c>
      <c r="F7" s="185" t="s">
        <v>71</v>
      </c>
      <c r="G7" s="185" t="s">
        <v>72</v>
      </c>
    </row>
    <row r="8" spans="1:7" ht="13" thickBot="1" x14ac:dyDescent="0.2">
      <c r="A8" s="4"/>
      <c r="B8" s="2" t="s">
        <v>73</v>
      </c>
      <c r="C8" s="186"/>
      <c r="D8" s="186"/>
      <c r="E8" s="186"/>
      <c r="F8" s="186"/>
      <c r="G8" s="186"/>
    </row>
    <row r="9" spans="1:7" s="1" customFormat="1" ht="13" customHeight="1" x14ac:dyDescent="0.15">
      <c r="A9" s="5">
        <v>100</v>
      </c>
      <c r="B9" s="6" t="s">
        <v>74</v>
      </c>
      <c r="C9" s="7">
        <v>-12577.600000000002</v>
      </c>
      <c r="D9" s="8">
        <v>32507.599999999999</v>
      </c>
      <c r="E9" s="8">
        <v>38000.699999999997</v>
      </c>
      <c r="F9" s="8">
        <v>-424.9</v>
      </c>
      <c r="G9" s="9">
        <v>-18495.600000000002</v>
      </c>
    </row>
    <row r="10" spans="1:7" ht="13" thickBot="1" x14ac:dyDescent="0.2">
      <c r="A10" s="10">
        <v>200</v>
      </c>
      <c r="B10" s="11" t="s">
        <v>75</v>
      </c>
      <c r="C10" s="12">
        <v>0</v>
      </c>
      <c r="D10" s="13">
        <v>0</v>
      </c>
      <c r="E10" s="13">
        <v>0</v>
      </c>
      <c r="F10" s="13">
        <v>0</v>
      </c>
      <c r="G10" s="14">
        <v>0</v>
      </c>
    </row>
    <row r="11" spans="1:7" ht="13.75" customHeight="1" thickTop="1" x14ac:dyDescent="0.15">
      <c r="A11" s="15">
        <v>201</v>
      </c>
      <c r="B11" s="16" t="s">
        <v>5</v>
      </c>
      <c r="C11" s="17">
        <v>0</v>
      </c>
      <c r="D11" s="18">
        <v>0</v>
      </c>
      <c r="E11" s="18">
        <v>0</v>
      </c>
      <c r="F11" s="18">
        <v>0</v>
      </c>
      <c r="G11" s="19">
        <v>0</v>
      </c>
    </row>
    <row r="12" spans="1:7" x14ac:dyDescent="0.15">
      <c r="A12" s="15">
        <v>202</v>
      </c>
      <c r="B12" s="16" t="s">
        <v>4</v>
      </c>
      <c r="C12" s="17">
        <v>0</v>
      </c>
      <c r="D12" s="18">
        <v>0</v>
      </c>
      <c r="E12" s="18">
        <v>0</v>
      </c>
      <c r="F12" s="18">
        <v>0</v>
      </c>
      <c r="G12" s="19">
        <v>0</v>
      </c>
    </row>
    <row r="13" spans="1:7" ht="13" thickBot="1" x14ac:dyDescent="0.2">
      <c r="A13" s="20">
        <v>300</v>
      </c>
      <c r="B13" s="21" t="s">
        <v>76</v>
      </c>
      <c r="C13" s="22">
        <v>0</v>
      </c>
      <c r="D13" s="23">
        <v>0</v>
      </c>
      <c r="E13" s="23">
        <v>0</v>
      </c>
      <c r="F13" s="23">
        <v>0</v>
      </c>
      <c r="G13" s="24">
        <v>0</v>
      </c>
    </row>
    <row r="14" spans="1:7" ht="13" thickTop="1" x14ac:dyDescent="0.15">
      <c r="A14" s="25">
        <v>301</v>
      </c>
      <c r="B14" s="26" t="s">
        <v>5</v>
      </c>
      <c r="C14" s="27"/>
      <c r="D14" s="28"/>
      <c r="E14" s="28"/>
      <c r="F14" s="28"/>
      <c r="G14" s="19">
        <v>0</v>
      </c>
    </row>
    <row r="15" spans="1:7" s="1" customFormat="1" x14ac:dyDescent="0.15">
      <c r="A15" s="25">
        <v>302</v>
      </c>
      <c r="B15" s="26" t="s">
        <v>4</v>
      </c>
      <c r="C15" s="27"/>
      <c r="D15" s="28"/>
      <c r="E15" s="28"/>
      <c r="F15" s="28"/>
      <c r="G15" s="19">
        <v>0</v>
      </c>
    </row>
    <row r="16" spans="1:7" s="1" customFormat="1" ht="13" thickBot="1" x14ac:dyDescent="0.2">
      <c r="A16" s="20">
        <v>400</v>
      </c>
      <c r="B16" s="21" t="s">
        <v>77</v>
      </c>
      <c r="C16" s="22">
        <v>0</v>
      </c>
      <c r="D16" s="23">
        <v>0</v>
      </c>
      <c r="E16" s="23">
        <v>0</v>
      </c>
      <c r="F16" s="23">
        <v>0</v>
      </c>
      <c r="G16" s="24">
        <v>0</v>
      </c>
    </row>
    <row r="17" spans="1:7" ht="13" thickTop="1" x14ac:dyDescent="0.15">
      <c r="A17" s="25">
        <v>401</v>
      </c>
      <c r="B17" s="26" t="s">
        <v>5</v>
      </c>
      <c r="C17" s="27"/>
      <c r="D17" s="28"/>
      <c r="E17" s="28"/>
      <c r="F17" s="28"/>
      <c r="G17" s="19">
        <v>0</v>
      </c>
    </row>
    <row r="18" spans="1:7" x14ac:dyDescent="0.15">
      <c r="A18" s="25">
        <v>402</v>
      </c>
      <c r="B18" s="26" t="s">
        <v>4</v>
      </c>
      <c r="C18" s="27"/>
      <c r="D18" s="28"/>
      <c r="E18" s="28"/>
      <c r="F18" s="28"/>
      <c r="G18" s="19">
        <v>0</v>
      </c>
    </row>
    <row r="19" spans="1:7" ht="13" thickBot="1" x14ac:dyDescent="0.2">
      <c r="A19" s="20">
        <v>500</v>
      </c>
      <c r="B19" s="21" t="s">
        <v>78</v>
      </c>
      <c r="C19" s="22">
        <v>0</v>
      </c>
      <c r="D19" s="23">
        <v>0</v>
      </c>
      <c r="E19" s="23">
        <v>0</v>
      </c>
      <c r="F19" s="23">
        <v>0</v>
      </c>
      <c r="G19" s="24">
        <v>0</v>
      </c>
    </row>
    <row r="20" spans="1:7" ht="13" thickTop="1" x14ac:dyDescent="0.15">
      <c r="A20" s="25">
        <v>501</v>
      </c>
      <c r="B20" s="26" t="s">
        <v>5</v>
      </c>
      <c r="C20" s="27"/>
      <c r="D20" s="28"/>
      <c r="E20" s="28"/>
      <c r="F20" s="28"/>
      <c r="G20" s="19">
        <v>0</v>
      </c>
    </row>
    <row r="21" spans="1:7" x14ac:dyDescent="0.15">
      <c r="A21" s="25">
        <v>502</v>
      </c>
      <c r="B21" s="26" t="s">
        <v>4</v>
      </c>
      <c r="C21" s="27"/>
      <c r="D21" s="28"/>
      <c r="E21" s="28"/>
      <c r="F21" s="28"/>
      <c r="G21" s="19">
        <v>0</v>
      </c>
    </row>
    <row r="22" spans="1:7" ht="13" thickBot="1" x14ac:dyDescent="0.2">
      <c r="A22" s="20">
        <v>600</v>
      </c>
      <c r="B22" s="21" t="s">
        <v>79</v>
      </c>
      <c r="C22" s="22">
        <v>0</v>
      </c>
      <c r="D22" s="23">
        <v>0</v>
      </c>
      <c r="E22" s="23">
        <v>0</v>
      </c>
      <c r="F22" s="23">
        <v>0</v>
      </c>
      <c r="G22" s="24">
        <v>0</v>
      </c>
    </row>
    <row r="23" spans="1:7" ht="13" thickTop="1" x14ac:dyDescent="0.15">
      <c r="A23" s="25">
        <v>601</v>
      </c>
      <c r="B23" s="26" t="s">
        <v>5</v>
      </c>
      <c r="C23" s="27"/>
      <c r="D23" s="28"/>
      <c r="E23" s="28"/>
      <c r="F23" s="28"/>
      <c r="G23" s="19">
        <v>0</v>
      </c>
    </row>
    <row r="24" spans="1:7" x14ac:dyDescent="0.15">
      <c r="A24" s="25">
        <v>602</v>
      </c>
      <c r="B24" s="26" t="s">
        <v>4</v>
      </c>
      <c r="C24" s="27"/>
      <c r="D24" s="28"/>
      <c r="E24" s="28"/>
      <c r="F24" s="28"/>
      <c r="G24" s="19">
        <v>0</v>
      </c>
    </row>
    <row r="25" spans="1:7" ht="13" thickBot="1" x14ac:dyDescent="0.2">
      <c r="A25" s="20">
        <v>700</v>
      </c>
      <c r="B25" s="21" t="s">
        <v>80</v>
      </c>
      <c r="C25" s="22">
        <v>0</v>
      </c>
      <c r="D25" s="23">
        <v>0</v>
      </c>
      <c r="E25" s="23">
        <v>0</v>
      </c>
      <c r="F25" s="23">
        <v>0</v>
      </c>
      <c r="G25" s="24">
        <v>0</v>
      </c>
    </row>
    <row r="26" spans="1:7" ht="13" thickTop="1" x14ac:dyDescent="0.15">
      <c r="A26" s="25">
        <v>701</v>
      </c>
      <c r="B26" s="26" t="s">
        <v>5</v>
      </c>
      <c r="C26" s="27"/>
      <c r="D26" s="28"/>
      <c r="E26" s="28"/>
      <c r="F26" s="28"/>
      <c r="G26" s="19">
        <v>0</v>
      </c>
    </row>
    <row r="27" spans="1:7" x14ac:dyDescent="0.15">
      <c r="A27" s="25">
        <v>702</v>
      </c>
      <c r="B27" s="26" t="s">
        <v>4</v>
      </c>
      <c r="C27" s="27"/>
      <c r="D27" s="28"/>
      <c r="E27" s="28"/>
      <c r="F27" s="28"/>
      <c r="G27" s="19">
        <v>0</v>
      </c>
    </row>
    <row r="28" spans="1:7" ht="13" thickBot="1" x14ac:dyDescent="0.2">
      <c r="A28" s="20">
        <v>800</v>
      </c>
      <c r="B28" s="21" t="s">
        <v>81</v>
      </c>
      <c r="C28" s="22">
        <v>0</v>
      </c>
      <c r="D28" s="23">
        <v>0</v>
      </c>
      <c r="E28" s="23">
        <v>0</v>
      </c>
      <c r="F28" s="23">
        <v>0</v>
      </c>
      <c r="G28" s="24">
        <v>0</v>
      </c>
    </row>
    <row r="29" spans="1:7" ht="13" thickTop="1" x14ac:dyDescent="0.15">
      <c r="A29" s="25">
        <v>801</v>
      </c>
      <c r="B29" s="26" t="s">
        <v>5</v>
      </c>
      <c r="C29" s="27"/>
      <c r="D29" s="28"/>
      <c r="E29" s="28"/>
      <c r="F29" s="28"/>
      <c r="G29" s="19">
        <v>0</v>
      </c>
    </row>
    <row r="30" spans="1:7" x14ac:dyDescent="0.15">
      <c r="A30" s="25">
        <v>802</v>
      </c>
      <c r="B30" s="26" t="s">
        <v>4</v>
      </c>
      <c r="C30" s="27"/>
      <c r="D30" s="28"/>
      <c r="E30" s="28"/>
      <c r="F30" s="28"/>
      <c r="G30" s="19">
        <v>0</v>
      </c>
    </row>
    <row r="31" spans="1:7" ht="13" thickBot="1" x14ac:dyDescent="0.2">
      <c r="A31" s="20">
        <v>900</v>
      </c>
      <c r="B31" s="21" t="s">
        <v>82</v>
      </c>
      <c r="C31" s="22">
        <v>0</v>
      </c>
      <c r="D31" s="23">
        <v>0</v>
      </c>
      <c r="E31" s="23">
        <v>0</v>
      </c>
      <c r="F31" s="23">
        <v>0</v>
      </c>
      <c r="G31" s="24">
        <v>0</v>
      </c>
    </row>
    <row r="32" spans="1:7" ht="13" thickTop="1" x14ac:dyDescent="0.15">
      <c r="A32" s="25">
        <v>901</v>
      </c>
      <c r="B32" s="26" t="s">
        <v>5</v>
      </c>
      <c r="C32" s="27"/>
      <c r="D32" s="28"/>
      <c r="E32" s="28"/>
      <c r="F32" s="28"/>
      <c r="G32" s="19">
        <v>0</v>
      </c>
    </row>
    <row r="33" spans="1:7" x14ac:dyDescent="0.15">
      <c r="A33" s="25">
        <v>902</v>
      </c>
      <c r="B33" s="26" t="s">
        <v>4</v>
      </c>
      <c r="C33" s="27"/>
      <c r="D33" s="28"/>
      <c r="E33" s="28"/>
      <c r="F33" s="28"/>
      <c r="G33" s="19">
        <v>0</v>
      </c>
    </row>
    <row r="34" spans="1:7" ht="13" thickBot="1" x14ac:dyDescent="0.2">
      <c r="A34" s="20">
        <v>1000</v>
      </c>
      <c r="B34" s="21" t="s">
        <v>83</v>
      </c>
      <c r="C34" s="22">
        <v>0</v>
      </c>
      <c r="D34" s="23">
        <v>0</v>
      </c>
      <c r="E34" s="23">
        <v>0</v>
      </c>
      <c r="F34" s="23">
        <v>0</v>
      </c>
      <c r="G34" s="24">
        <v>0</v>
      </c>
    </row>
    <row r="35" spans="1:7" ht="13" thickTop="1" x14ac:dyDescent="0.15">
      <c r="A35" s="25">
        <v>1001</v>
      </c>
      <c r="B35" s="26" t="s">
        <v>5</v>
      </c>
      <c r="C35" s="27"/>
      <c r="D35" s="28"/>
      <c r="E35" s="28"/>
      <c r="F35" s="28"/>
      <c r="G35" s="19">
        <v>0</v>
      </c>
    </row>
    <row r="36" spans="1:7" x14ac:dyDescent="0.15">
      <c r="A36" s="25">
        <v>1002</v>
      </c>
      <c r="B36" s="26" t="s">
        <v>4</v>
      </c>
      <c r="C36" s="27"/>
      <c r="D36" s="28"/>
      <c r="E36" s="28"/>
      <c r="F36" s="28"/>
      <c r="G36" s="19">
        <v>0</v>
      </c>
    </row>
    <row r="37" spans="1:7" ht="13" thickBot="1" x14ac:dyDescent="0.2">
      <c r="A37" s="20">
        <v>1100</v>
      </c>
      <c r="B37" s="21" t="s">
        <v>84</v>
      </c>
      <c r="C37" s="22">
        <v>0</v>
      </c>
      <c r="D37" s="23">
        <v>0</v>
      </c>
      <c r="E37" s="23">
        <v>0</v>
      </c>
      <c r="F37" s="23">
        <v>0</v>
      </c>
      <c r="G37" s="24">
        <v>0</v>
      </c>
    </row>
    <row r="38" spans="1:7" ht="13" thickTop="1" x14ac:dyDescent="0.15">
      <c r="A38" s="25">
        <v>1101</v>
      </c>
      <c r="B38" s="26" t="s">
        <v>5</v>
      </c>
      <c r="C38" s="27"/>
      <c r="D38" s="28"/>
      <c r="E38" s="28"/>
      <c r="F38" s="28"/>
      <c r="G38" s="19">
        <v>0</v>
      </c>
    </row>
    <row r="39" spans="1:7" ht="13" thickBot="1" x14ac:dyDescent="0.2">
      <c r="A39" s="29">
        <v>1102</v>
      </c>
      <c r="B39" s="30" t="s">
        <v>4</v>
      </c>
      <c r="C39" s="31"/>
      <c r="D39" s="32"/>
      <c r="E39" s="32"/>
      <c r="F39" s="32"/>
      <c r="G39" s="33">
        <v>0</v>
      </c>
    </row>
    <row r="40" spans="1:7" x14ac:dyDescent="0.15">
      <c r="A40" s="4" t="s">
        <v>85</v>
      </c>
    </row>
    <row r="41" spans="1:7" x14ac:dyDescent="0.15">
      <c r="A41" s="34" t="s">
        <v>86</v>
      </c>
      <c r="B41" s="35" t="s">
        <v>87</v>
      </c>
    </row>
    <row r="42" spans="1:7" x14ac:dyDescent="0.15">
      <c r="A42" s="34" t="s">
        <v>88</v>
      </c>
      <c r="B42" s="35" t="s">
        <v>89</v>
      </c>
    </row>
    <row r="43" spans="1:7" x14ac:dyDescent="0.15">
      <c r="A43" s="4"/>
      <c r="B43" s="36"/>
      <c r="C43" s="36"/>
      <c r="D43" s="36"/>
      <c r="E43" s="36"/>
      <c r="F43" s="36"/>
      <c r="G43" s="36"/>
    </row>
    <row r="44" spans="1:7" x14ac:dyDescent="0.15">
      <c r="A44" s="4"/>
      <c r="B44" s="36"/>
      <c r="C44" s="36"/>
      <c r="D44" s="36"/>
      <c r="E44" s="36"/>
      <c r="F44" s="36"/>
      <c r="G44" s="36"/>
    </row>
    <row r="45" spans="1:7" x14ac:dyDescent="0.15">
      <c r="A45" s="4"/>
      <c r="B45" s="36"/>
      <c r="C45" s="36"/>
      <c r="D45" s="36"/>
      <c r="E45" s="36"/>
      <c r="F45" s="36"/>
      <c r="G45" s="36"/>
    </row>
    <row r="46" spans="1:7" x14ac:dyDescent="0.15">
      <c r="A46" s="4"/>
      <c r="B46" s="36"/>
      <c r="C46" s="36"/>
      <c r="D46" s="36"/>
      <c r="E46" s="36"/>
      <c r="F46" s="36"/>
      <c r="G46" s="36"/>
    </row>
    <row r="47" spans="1:7" x14ac:dyDescent="0.15">
      <c r="A47" s="4"/>
      <c r="B47" s="36"/>
      <c r="C47" s="36"/>
      <c r="D47" s="36"/>
      <c r="E47" s="36"/>
      <c r="F47" s="36"/>
      <c r="G47" s="36"/>
    </row>
    <row r="48" spans="1:7" x14ac:dyDescent="0.15">
      <c r="A48" s="4"/>
      <c r="B48" s="36"/>
      <c r="C48" s="36"/>
      <c r="D48" s="36"/>
      <c r="E48" s="36"/>
      <c r="F48" s="36"/>
      <c r="G48" s="36"/>
    </row>
    <row r="49" spans="1:7" x14ac:dyDescent="0.15">
      <c r="A49" s="4"/>
      <c r="B49" s="36"/>
      <c r="C49" s="36"/>
      <c r="D49" s="36"/>
      <c r="E49" s="36"/>
      <c r="F49" s="36"/>
      <c r="G49" s="36"/>
    </row>
    <row r="50" spans="1:7" x14ac:dyDescent="0.15">
      <c r="A50" s="4"/>
      <c r="B50" s="36"/>
      <c r="C50" s="36"/>
      <c r="D50" s="36"/>
      <c r="E50" s="36"/>
      <c r="F50" s="36"/>
      <c r="G50" s="36"/>
    </row>
    <row r="51" spans="1:7" x14ac:dyDescent="0.15">
      <c r="A51" s="4"/>
      <c r="B51" s="36"/>
      <c r="C51" s="36"/>
      <c r="D51" s="36"/>
      <c r="E51" s="36"/>
      <c r="F51" s="36"/>
      <c r="G51" s="36"/>
    </row>
    <row r="52" spans="1:7" x14ac:dyDescent="0.15">
      <c r="A52" s="4"/>
    </row>
    <row r="53" spans="1:7" x14ac:dyDescent="0.15">
      <c r="A53" s="4"/>
    </row>
    <row r="54" spans="1:7" x14ac:dyDescent="0.15">
      <c r="A54" s="4"/>
    </row>
    <row r="55" spans="1:7" x14ac:dyDescent="0.15">
      <c r="A55" s="4"/>
    </row>
    <row r="56" spans="1:7" x14ac:dyDescent="0.15">
      <c r="A56" s="4"/>
    </row>
    <row r="57" spans="1:7" x14ac:dyDescent="0.15">
      <c r="A57" s="4"/>
    </row>
    <row r="58" spans="1:7" x14ac:dyDescent="0.15">
      <c r="A58" s="4"/>
    </row>
    <row r="59" spans="1:7" x14ac:dyDescent="0.15">
      <c r="A59" s="4"/>
    </row>
    <row r="60" spans="1:7" x14ac:dyDescent="0.15">
      <c r="A60" s="4"/>
    </row>
    <row r="61" spans="1:7" x14ac:dyDescent="0.15">
      <c r="A61" s="4"/>
    </row>
    <row r="62" spans="1:7" x14ac:dyDescent="0.15">
      <c r="A62" s="4"/>
    </row>
    <row r="63" spans="1:7" x14ac:dyDescent="0.15">
      <c r="A63" s="4"/>
    </row>
    <row r="64" spans="1:7" x14ac:dyDescent="0.15">
      <c r="A64" s="4"/>
    </row>
    <row r="65" spans="1:1" x14ac:dyDescent="0.15">
      <c r="A65" s="4"/>
    </row>
    <row r="66" spans="1:1" x14ac:dyDescent="0.15">
      <c r="A66" s="4"/>
    </row>
    <row r="67" spans="1:1" x14ac:dyDescent="0.15">
      <c r="A67" s="4"/>
    </row>
    <row r="68" spans="1:1" x14ac:dyDescent="0.15">
      <c r="A68" s="4"/>
    </row>
    <row r="69" spans="1:1" x14ac:dyDescent="0.15">
      <c r="A69" s="4"/>
    </row>
    <row r="70" spans="1:1" x14ac:dyDescent="0.15">
      <c r="A70" s="4"/>
    </row>
    <row r="71" spans="1:1" x14ac:dyDescent="0.15">
      <c r="A71" s="4"/>
    </row>
    <row r="72" spans="1:1" x14ac:dyDescent="0.15">
      <c r="A72" s="4"/>
    </row>
    <row r="73" spans="1:1" x14ac:dyDescent="0.15">
      <c r="A73" s="4"/>
    </row>
    <row r="74" spans="1:1" x14ac:dyDescent="0.15">
      <c r="A74" s="4"/>
    </row>
    <row r="75" spans="1:1" x14ac:dyDescent="0.15">
      <c r="A75" s="4"/>
    </row>
    <row r="76" spans="1:1" x14ac:dyDescent="0.15">
      <c r="A76" s="4"/>
    </row>
    <row r="77" spans="1:1" x14ac:dyDescent="0.15">
      <c r="A77" s="4"/>
    </row>
    <row r="78" spans="1:1" x14ac:dyDescent="0.15">
      <c r="A78" s="4"/>
    </row>
    <row r="79" spans="1:1" x14ac:dyDescent="0.15">
      <c r="A79" s="4"/>
    </row>
    <row r="80" spans="1:1" x14ac:dyDescent="0.15">
      <c r="A80" s="4"/>
    </row>
    <row r="81" spans="1:1" x14ac:dyDescent="0.15">
      <c r="A81" s="4"/>
    </row>
    <row r="82" spans="1:1" x14ac:dyDescent="0.15">
      <c r="A82" s="4"/>
    </row>
    <row r="83" spans="1:1" x14ac:dyDescent="0.15">
      <c r="A83" s="4"/>
    </row>
    <row r="84" spans="1:1" x14ac:dyDescent="0.15">
      <c r="A84" s="4"/>
    </row>
    <row r="85" spans="1:1" x14ac:dyDescent="0.15">
      <c r="A85" s="4"/>
    </row>
    <row r="86" spans="1:1" x14ac:dyDescent="0.15">
      <c r="A86" s="4"/>
    </row>
    <row r="87" spans="1:1" x14ac:dyDescent="0.15">
      <c r="A87" s="4"/>
    </row>
    <row r="88" spans="1:1" x14ac:dyDescent="0.15">
      <c r="A88" s="4"/>
    </row>
    <row r="89" spans="1:1" x14ac:dyDescent="0.15">
      <c r="A89" s="4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  <row r="125" spans="1:1" x14ac:dyDescent="0.15">
      <c r="A125" s="37"/>
    </row>
    <row r="126" spans="1:1" x14ac:dyDescent="0.15">
      <c r="A126" s="37"/>
    </row>
    <row r="127" spans="1:1" x14ac:dyDescent="0.15">
      <c r="A127" s="37"/>
    </row>
    <row r="128" spans="1:1" x14ac:dyDescent="0.15">
      <c r="A128" s="37"/>
    </row>
    <row r="129" spans="1:1" x14ac:dyDescent="0.15">
      <c r="A129" s="37"/>
    </row>
    <row r="130" spans="1:1" x14ac:dyDescent="0.15">
      <c r="A130" s="37"/>
    </row>
    <row r="131" spans="1:1" x14ac:dyDescent="0.15">
      <c r="A131" s="37"/>
    </row>
    <row r="132" spans="1:1" x14ac:dyDescent="0.15">
      <c r="A132" s="37"/>
    </row>
    <row r="133" spans="1:1" x14ac:dyDescent="0.15">
      <c r="A133" s="37"/>
    </row>
    <row r="134" spans="1:1" x14ac:dyDescent="0.15">
      <c r="A134" s="37"/>
    </row>
    <row r="135" spans="1:1" x14ac:dyDescent="0.15">
      <c r="A135" s="37"/>
    </row>
    <row r="136" spans="1:1" x14ac:dyDescent="0.15">
      <c r="A136" s="37"/>
    </row>
    <row r="137" spans="1:1" x14ac:dyDescent="0.15">
      <c r="A137" s="37"/>
    </row>
    <row r="138" spans="1:1" x14ac:dyDescent="0.15">
      <c r="A138" s="37"/>
    </row>
    <row r="139" spans="1:1" x14ac:dyDescent="0.15">
      <c r="A139" s="37"/>
    </row>
    <row r="140" spans="1:1" x14ac:dyDescent="0.15">
      <c r="A140" s="37"/>
    </row>
    <row r="141" spans="1:1" x14ac:dyDescent="0.15">
      <c r="A141" s="37"/>
    </row>
    <row r="142" spans="1:1" x14ac:dyDescent="0.15">
      <c r="A142" s="37"/>
    </row>
    <row r="143" spans="1:1" x14ac:dyDescent="0.15">
      <c r="A143" s="37"/>
    </row>
    <row r="144" spans="1:1" x14ac:dyDescent="0.15">
      <c r="A144" s="37"/>
    </row>
    <row r="145" spans="1:1" x14ac:dyDescent="0.15">
      <c r="A145" s="37"/>
    </row>
    <row r="146" spans="1:1" x14ac:dyDescent="0.15">
      <c r="A146" s="37"/>
    </row>
    <row r="147" spans="1:1" x14ac:dyDescent="0.15">
      <c r="A147" s="37"/>
    </row>
    <row r="148" spans="1:1" x14ac:dyDescent="0.15">
      <c r="A148" s="37"/>
    </row>
    <row r="149" spans="1:1" x14ac:dyDescent="0.15">
      <c r="A149" s="37"/>
    </row>
    <row r="150" spans="1:1" x14ac:dyDescent="0.15">
      <c r="A150" s="37"/>
    </row>
    <row r="151" spans="1:1" x14ac:dyDescent="0.15">
      <c r="A151" s="37"/>
    </row>
    <row r="152" spans="1:1" x14ac:dyDescent="0.15">
      <c r="A152" s="37"/>
    </row>
    <row r="153" spans="1:1" x14ac:dyDescent="0.15">
      <c r="A153" s="37"/>
    </row>
    <row r="154" spans="1:1" x14ac:dyDescent="0.15">
      <c r="A154" s="37"/>
    </row>
    <row r="155" spans="1:1" x14ac:dyDescent="0.15">
      <c r="A155" s="37"/>
    </row>
    <row r="156" spans="1:1" x14ac:dyDescent="0.15">
      <c r="A156" s="37"/>
    </row>
    <row r="157" spans="1:1" x14ac:dyDescent="0.15">
      <c r="A157" s="37"/>
    </row>
    <row r="158" spans="1:1" x14ac:dyDescent="0.15">
      <c r="A158" s="37"/>
    </row>
    <row r="159" spans="1:1" x14ac:dyDescent="0.15">
      <c r="A159" s="37"/>
    </row>
    <row r="160" spans="1:1" x14ac:dyDescent="0.15">
      <c r="A160" s="37"/>
    </row>
    <row r="161" spans="1:1" x14ac:dyDescent="0.15">
      <c r="A161" s="37"/>
    </row>
    <row r="162" spans="1:1" x14ac:dyDescent="0.15">
      <c r="A162" s="37"/>
    </row>
    <row r="163" spans="1:1" x14ac:dyDescent="0.15">
      <c r="A163" s="37"/>
    </row>
    <row r="164" spans="1:1" x14ac:dyDescent="0.15">
      <c r="A164" s="37"/>
    </row>
    <row r="165" spans="1:1" x14ac:dyDescent="0.15">
      <c r="A165" s="37"/>
    </row>
    <row r="166" spans="1:1" x14ac:dyDescent="0.15">
      <c r="A166" s="37"/>
    </row>
    <row r="167" spans="1:1" x14ac:dyDescent="0.15">
      <c r="A167" s="37"/>
    </row>
    <row r="168" spans="1:1" x14ac:dyDescent="0.15">
      <c r="A168" s="37"/>
    </row>
    <row r="169" spans="1:1" x14ac:dyDescent="0.15">
      <c r="A169" s="37"/>
    </row>
    <row r="170" spans="1:1" x14ac:dyDescent="0.15">
      <c r="A170" s="37"/>
    </row>
    <row r="171" spans="1:1" x14ac:dyDescent="0.15">
      <c r="A171" s="37"/>
    </row>
    <row r="172" spans="1:1" x14ac:dyDescent="0.15">
      <c r="A172" s="37"/>
    </row>
    <row r="173" spans="1:1" x14ac:dyDescent="0.15">
      <c r="A173" s="37"/>
    </row>
    <row r="174" spans="1:1" x14ac:dyDescent="0.15">
      <c r="A174" s="37"/>
    </row>
    <row r="175" spans="1:1" x14ac:dyDescent="0.15">
      <c r="A175" s="37"/>
    </row>
    <row r="176" spans="1:1" x14ac:dyDescent="0.15">
      <c r="A176" s="37"/>
    </row>
    <row r="177" spans="1:1" x14ac:dyDescent="0.15">
      <c r="A177" s="37"/>
    </row>
    <row r="178" spans="1:1" x14ac:dyDescent="0.15">
      <c r="A178" s="37"/>
    </row>
    <row r="179" spans="1:1" x14ac:dyDescent="0.15">
      <c r="A179" s="37"/>
    </row>
    <row r="180" spans="1:1" x14ac:dyDescent="0.15">
      <c r="A180" s="37"/>
    </row>
    <row r="181" spans="1:1" x14ac:dyDescent="0.15">
      <c r="A181" s="37"/>
    </row>
    <row r="182" spans="1:1" x14ac:dyDescent="0.15">
      <c r="A182" s="37"/>
    </row>
    <row r="183" spans="1:1" x14ac:dyDescent="0.15">
      <c r="A183" s="37"/>
    </row>
    <row r="184" spans="1:1" x14ac:dyDescent="0.15">
      <c r="A184" s="37"/>
    </row>
    <row r="185" spans="1:1" x14ac:dyDescent="0.15">
      <c r="A185" s="37"/>
    </row>
    <row r="186" spans="1:1" x14ac:dyDescent="0.15">
      <c r="A186" s="37"/>
    </row>
    <row r="187" spans="1:1" x14ac:dyDescent="0.15">
      <c r="A187" s="37"/>
    </row>
    <row r="188" spans="1:1" x14ac:dyDescent="0.15">
      <c r="A188" s="37"/>
    </row>
    <row r="189" spans="1:1" x14ac:dyDescent="0.15">
      <c r="A189" s="37"/>
    </row>
    <row r="190" spans="1:1" x14ac:dyDescent="0.15">
      <c r="A190" s="37"/>
    </row>
    <row r="191" spans="1:1" x14ac:dyDescent="0.15">
      <c r="A191" s="37"/>
    </row>
    <row r="192" spans="1:1" x14ac:dyDescent="0.15">
      <c r="A192" s="37"/>
    </row>
    <row r="193" spans="1:1" x14ac:dyDescent="0.15">
      <c r="A193" s="37"/>
    </row>
    <row r="194" spans="1:1" x14ac:dyDescent="0.15">
      <c r="A194" s="37"/>
    </row>
    <row r="195" spans="1:1" x14ac:dyDescent="0.15">
      <c r="A195" s="37"/>
    </row>
    <row r="196" spans="1:1" x14ac:dyDescent="0.15">
      <c r="A196" s="37"/>
    </row>
    <row r="197" spans="1:1" x14ac:dyDescent="0.15">
      <c r="A197" s="37"/>
    </row>
    <row r="198" spans="1:1" x14ac:dyDescent="0.15">
      <c r="A198" s="37"/>
    </row>
    <row r="199" spans="1:1" x14ac:dyDescent="0.15">
      <c r="A199" s="37"/>
    </row>
    <row r="200" spans="1:1" x14ac:dyDescent="0.15">
      <c r="A200" s="37"/>
    </row>
    <row r="201" spans="1:1" x14ac:dyDescent="0.15">
      <c r="A201" s="37"/>
    </row>
    <row r="202" spans="1:1" x14ac:dyDescent="0.15">
      <c r="A202" s="37"/>
    </row>
    <row r="203" spans="1:1" x14ac:dyDescent="0.15">
      <c r="A203" s="37"/>
    </row>
    <row r="204" spans="1:1" x14ac:dyDescent="0.15">
      <c r="A204" s="37"/>
    </row>
    <row r="205" spans="1:1" x14ac:dyDescent="0.15">
      <c r="A205" s="37"/>
    </row>
    <row r="206" spans="1:1" x14ac:dyDescent="0.15">
      <c r="A206" s="37"/>
    </row>
    <row r="207" spans="1:1" x14ac:dyDescent="0.15">
      <c r="A207" s="37"/>
    </row>
    <row r="208" spans="1:1" x14ac:dyDescent="0.15">
      <c r="A208" s="37"/>
    </row>
    <row r="209" spans="1:1" x14ac:dyDescent="0.15">
      <c r="A209" s="37"/>
    </row>
    <row r="210" spans="1:1" x14ac:dyDescent="0.15">
      <c r="A210" s="37"/>
    </row>
    <row r="211" spans="1:1" x14ac:dyDescent="0.15">
      <c r="A211" s="37"/>
    </row>
    <row r="212" spans="1:1" x14ac:dyDescent="0.15">
      <c r="A212" s="37"/>
    </row>
    <row r="213" spans="1:1" x14ac:dyDescent="0.15">
      <c r="A213" s="37"/>
    </row>
    <row r="214" spans="1:1" x14ac:dyDescent="0.15">
      <c r="A214" s="37"/>
    </row>
    <row r="215" spans="1:1" x14ac:dyDescent="0.15">
      <c r="A215" s="37"/>
    </row>
    <row r="216" spans="1:1" x14ac:dyDescent="0.15">
      <c r="A216" s="37"/>
    </row>
    <row r="217" spans="1:1" x14ac:dyDescent="0.15">
      <c r="A217" s="37"/>
    </row>
    <row r="218" spans="1:1" x14ac:dyDescent="0.15">
      <c r="A218" s="37"/>
    </row>
    <row r="219" spans="1:1" x14ac:dyDescent="0.15">
      <c r="A219" s="37"/>
    </row>
    <row r="220" spans="1:1" x14ac:dyDescent="0.15">
      <c r="A220" s="37"/>
    </row>
    <row r="221" spans="1:1" x14ac:dyDescent="0.15">
      <c r="A221" s="37"/>
    </row>
    <row r="222" spans="1:1" x14ac:dyDescent="0.15">
      <c r="A222" s="37"/>
    </row>
    <row r="223" spans="1:1" x14ac:dyDescent="0.15">
      <c r="A223" s="37"/>
    </row>
    <row r="224" spans="1:1" x14ac:dyDescent="0.15">
      <c r="A224" s="37"/>
    </row>
    <row r="225" spans="1:1" x14ac:dyDescent="0.15">
      <c r="A225" s="37"/>
    </row>
    <row r="226" spans="1:1" x14ac:dyDescent="0.15">
      <c r="A226" s="37"/>
    </row>
    <row r="227" spans="1:1" x14ac:dyDescent="0.15">
      <c r="A227" s="37"/>
    </row>
    <row r="228" spans="1:1" x14ac:dyDescent="0.15">
      <c r="A228" s="37"/>
    </row>
    <row r="229" spans="1:1" x14ac:dyDescent="0.15">
      <c r="A229" s="37"/>
    </row>
    <row r="230" spans="1:1" x14ac:dyDescent="0.15">
      <c r="A230" s="37"/>
    </row>
    <row r="231" spans="1:1" x14ac:dyDescent="0.15">
      <c r="A231" s="37"/>
    </row>
    <row r="232" spans="1:1" x14ac:dyDescent="0.15">
      <c r="A232" s="37"/>
    </row>
    <row r="233" spans="1:1" x14ac:dyDescent="0.15">
      <c r="A233" s="37"/>
    </row>
    <row r="234" spans="1:1" x14ac:dyDescent="0.15">
      <c r="A234" s="37"/>
    </row>
    <row r="235" spans="1:1" x14ac:dyDescent="0.15">
      <c r="A235" s="37"/>
    </row>
    <row r="236" spans="1:1" x14ac:dyDescent="0.15">
      <c r="A236" s="37"/>
    </row>
    <row r="237" spans="1:1" x14ac:dyDescent="0.15">
      <c r="A237" s="37"/>
    </row>
    <row r="238" spans="1:1" x14ac:dyDescent="0.15">
      <c r="A238" s="37"/>
    </row>
    <row r="239" spans="1:1" x14ac:dyDescent="0.15">
      <c r="A239" s="37"/>
    </row>
    <row r="240" spans="1:1" x14ac:dyDescent="0.15">
      <c r="A240" s="37"/>
    </row>
    <row r="241" spans="1:1" x14ac:dyDescent="0.15">
      <c r="A241" s="37"/>
    </row>
    <row r="242" spans="1:1" x14ac:dyDescent="0.15">
      <c r="A242" s="37"/>
    </row>
    <row r="243" spans="1:1" x14ac:dyDescent="0.15">
      <c r="A243" s="37"/>
    </row>
    <row r="244" spans="1:1" x14ac:dyDescent="0.15">
      <c r="A244" s="37"/>
    </row>
    <row r="245" spans="1:1" x14ac:dyDescent="0.15">
      <c r="A245" s="37"/>
    </row>
    <row r="246" spans="1:1" x14ac:dyDescent="0.15">
      <c r="A246" s="37"/>
    </row>
    <row r="247" spans="1:1" x14ac:dyDescent="0.15">
      <c r="A247" s="37"/>
    </row>
    <row r="248" spans="1:1" x14ac:dyDescent="0.15">
      <c r="A248" s="37"/>
    </row>
    <row r="249" spans="1:1" x14ac:dyDescent="0.15">
      <c r="A249" s="37"/>
    </row>
    <row r="250" spans="1:1" x14ac:dyDescent="0.15">
      <c r="A250" s="37"/>
    </row>
    <row r="251" spans="1:1" x14ac:dyDescent="0.15">
      <c r="A251" s="37"/>
    </row>
    <row r="252" spans="1:1" x14ac:dyDescent="0.15">
      <c r="A252" s="37"/>
    </row>
    <row r="253" spans="1:1" x14ac:dyDescent="0.15">
      <c r="A253" s="37"/>
    </row>
    <row r="254" spans="1:1" x14ac:dyDescent="0.15">
      <c r="A254" s="37"/>
    </row>
    <row r="255" spans="1:1" x14ac:dyDescent="0.15">
      <c r="A255" s="37"/>
    </row>
    <row r="256" spans="1:1" x14ac:dyDescent="0.15">
      <c r="A256" s="37"/>
    </row>
    <row r="257" spans="1:1" x14ac:dyDescent="0.15">
      <c r="A257" s="37"/>
    </row>
    <row r="258" spans="1:1" x14ac:dyDescent="0.15">
      <c r="A258" s="37"/>
    </row>
    <row r="259" spans="1:1" x14ac:dyDescent="0.15">
      <c r="A259" s="37"/>
    </row>
    <row r="260" spans="1:1" x14ac:dyDescent="0.15">
      <c r="A260" s="37"/>
    </row>
    <row r="261" spans="1:1" x14ac:dyDescent="0.15">
      <c r="A261" s="37"/>
    </row>
    <row r="262" spans="1:1" x14ac:dyDescent="0.15">
      <c r="A262" s="37"/>
    </row>
    <row r="263" spans="1:1" x14ac:dyDescent="0.15">
      <c r="A263" s="37"/>
    </row>
    <row r="264" spans="1:1" x14ac:dyDescent="0.15">
      <c r="A264" s="37"/>
    </row>
    <row r="265" spans="1:1" x14ac:dyDescent="0.15">
      <c r="A265" s="37"/>
    </row>
    <row r="266" spans="1:1" x14ac:dyDescent="0.15">
      <c r="A266" s="37"/>
    </row>
    <row r="267" spans="1:1" x14ac:dyDescent="0.15">
      <c r="A267" s="37"/>
    </row>
    <row r="268" spans="1:1" x14ac:dyDescent="0.15">
      <c r="A268" s="37"/>
    </row>
    <row r="269" spans="1:1" x14ac:dyDescent="0.15">
      <c r="A269" s="37"/>
    </row>
    <row r="270" spans="1:1" x14ac:dyDescent="0.15">
      <c r="A270" s="37"/>
    </row>
    <row r="271" spans="1:1" x14ac:dyDescent="0.15">
      <c r="A271" s="37"/>
    </row>
    <row r="272" spans="1:1" x14ac:dyDescent="0.15">
      <c r="A272" s="37"/>
    </row>
    <row r="273" spans="1:1" x14ac:dyDescent="0.15">
      <c r="A273" s="37"/>
    </row>
    <row r="274" spans="1:1" x14ac:dyDescent="0.15">
      <c r="A274" s="37"/>
    </row>
    <row r="275" spans="1:1" x14ac:dyDescent="0.15">
      <c r="A275" s="37"/>
    </row>
    <row r="276" spans="1:1" x14ac:dyDescent="0.15">
      <c r="A276" s="37"/>
    </row>
    <row r="277" spans="1:1" x14ac:dyDescent="0.15">
      <c r="A277" s="37"/>
    </row>
    <row r="278" spans="1:1" x14ac:dyDescent="0.15">
      <c r="A278" s="37"/>
    </row>
    <row r="279" spans="1:1" x14ac:dyDescent="0.15">
      <c r="A279" s="37"/>
    </row>
    <row r="280" spans="1:1" x14ac:dyDescent="0.15">
      <c r="A280" s="37"/>
    </row>
    <row r="281" spans="1:1" x14ac:dyDescent="0.15">
      <c r="A281" s="37"/>
    </row>
    <row r="282" spans="1:1" x14ac:dyDescent="0.15">
      <c r="A282" s="37"/>
    </row>
    <row r="283" spans="1:1" x14ac:dyDescent="0.15">
      <c r="A283" s="37"/>
    </row>
    <row r="284" spans="1:1" x14ac:dyDescent="0.15">
      <c r="A284" s="37"/>
    </row>
    <row r="285" spans="1:1" x14ac:dyDescent="0.15">
      <c r="A285" s="37"/>
    </row>
    <row r="286" spans="1:1" x14ac:dyDescent="0.15">
      <c r="A286" s="37"/>
    </row>
    <row r="287" spans="1:1" x14ac:dyDescent="0.15">
      <c r="A287" s="37"/>
    </row>
    <row r="288" spans="1:1" x14ac:dyDescent="0.15">
      <c r="A288" s="37"/>
    </row>
    <row r="289" spans="1:1" x14ac:dyDescent="0.15">
      <c r="A289" s="37"/>
    </row>
    <row r="290" spans="1:1" x14ac:dyDescent="0.15">
      <c r="A290" s="37"/>
    </row>
    <row r="291" spans="1:1" x14ac:dyDescent="0.15">
      <c r="A291" s="37"/>
    </row>
    <row r="292" spans="1:1" x14ac:dyDescent="0.15">
      <c r="A292" s="37"/>
    </row>
    <row r="293" spans="1:1" x14ac:dyDescent="0.15">
      <c r="A293" s="37"/>
    </row>
    <row r="294" spans="1:1" x14ac:dyDescent="0.15">
      <c r="A294" s="37"/>
    </row>
    <row r="295" spans="1:1" x14ac:dyDescent="0.15">
      <c r="A295" s="37"/>
    </row>
    <row r="296" spans="1:1" x14ac:dyDescent="0.15">
      <c r="A296" s="37"/>
    </row>
    <row r="297" spans="1:1" x14ac:dyDescent="0.15">
      <c r="A297" s="37"/>
    </row>
    <row r="298" spans="1:1" x14ac:dyDescent="0.15">
      <c r="A298" s="37"/>
    </row>
    <row r="299" spans="1:1" x14ac:dyDescent="0.15">
      <c r="A299" s="37"/>
    </row>
    <row r="300" spans="1:1" x14ac:dyDescent="0.15">
      <c r="A300" s="37"/>
    </row>
    <row r="301" spans="1:1" x14ac:dyDescent="0.15">
      <c r="A301" s="37"/>
    </row>
    <row r="302" spans="1:1" x14ac:dyDescent="0.15">
      <c r="A302" s="37"/>
    </row>
    <row r="303" spans="1:1" x14ac:dyDescent="0.15">
      <c r="A303" s="37"/>
    </row>
    <row r="304" spans="1:1" x14ac:dyDescent="0.15">
      <c r="A304" s="37"/>
    </row>
    <row r="305" spans="1:1" x14ac:dyDescent="0.15">
      <c r="A305" s="37"/>
    </row>
    <row r="306" spans="1:1" x14ac:dyDescent="0.15">
      <c r="A306" s="37"/>
    </row>
    <row r="307" spans="1:1" x14ac:dyDescent="0.15">
      <c r="A307" s="37"/>
    </row>
    <row r="308" spans="1:1" x14ac:dyDescent="0.15">
      <c r="A308" s="37"/>
    </row>
    <row r="309" spans="1:1" x14ac:dyDescent="0.15">
      <c r="A309" s="37"/>
    </row>
    <row r="310" spans="1:1" x14ac:dyDescent="0.15">
      <c r="A310" s="37"/>
    </row>
    <row r="311" spans="1:1" x14ac:dyDescent="0.15">
      <c r="A311" s="37"/>
    </row>
    <row r="312" spans="1:1" x14ac:dyDescent="0.15">
      <c r="A312" s="37"/>
    </row>
    <row r="313" spans="1:1" x14ac:dyDescent="0.15">
      <c r="A313" s="37"/>
    </row>
    <row r="314" spans="1:1" x14ac:dyDescent="0.15">
      <c r="A314" s="37"/>
    </row>
    <row r="315" spans="1:1" x14ac:dyDescent="0.15">
      <c r="A315" s="37"/>
    </row>
    <row r="316" spans="1:1" x14ac:dyDescent="0.15">
      <c r="A316" s="37"/>
    </row>
    <row r="317" spans="1:1" x14ac:dyDescent="0.15">
      <c r="A317" s="37"/>
    </row>
    <row r="318" spans="1:1" x14ac:dyDescent="0.15">
      <c r="A318" s="37"/>
    </row>
    <row r="319" spans="1:1" x14ac:dyDescent="0.15">
      <c r="A319" s="37"/>
    </row>
    <row r="320" spans="1:1" x14ac:dyDescent="0.15">
      <c r="A320" s="37"/>
    </row>
    <row r="321" spans="1:1" x14ac:dyDescent="0.15">
      <c r="A321" s="37"/>
    </row>
    <row r="322" spans="1:1" x14ac:dyDescent="0.15">
      <c r="A322" s="37"/>
    </row>
    <row r="323" spans="1:1" x14ac:dyDescent="0.15">
      <c r="A323" s="37"/>
    </row>
    <row r="324" spans="1:1" x14ac:dyDescent="0.15">
      <c r="A324" s="37"/>
    </row>
    <row r="325" spans="1:1" x14ac:dyDescent="0.15">
      <c r="A325" s="37"/>
    </row>
    <row r="326" spans="1:1" x14ac:dyDescent="0.15">
      <c r="A326" s="37"/>
    </row>
    <row r="327" spans="1:1" x14ac:dyDescent="0.15">
      <c r="A327" s="37"/>
    </row>
    <row r="328" spans="1:1" x14ac:dyDescent="0.15">
      <c r="A328" s="37"/>
    </row>
    <row r="329" spans="1:1" x14ac:dyDescent="0.15">
      <c r="A329" s="37"/>
    </row>
    <row r="330" spans="1:1" x14ac:dyDescent="0.15">
      <c r="A330" s="37"/>
    </row>
    <row r="331" spans="1:1" x14ac:dyDescent="0.15">
      <c r="A331" s="37"/>
    </row>
    <row r="332" spans="1:1" x14ac:dyDescent="0.15">
      <c r="A332" s="37"/>
    </row>
    <row r="333" spans="1:1" x14ac:dyDescent="0.15">
      <c r="A333" s="37"/>
    </row>
    <row r="334" spans="1:1" x14ac:dyDescent="0.15">
      <c r="A334" s="37"/>
    </row>
    <row r="335" spans="1:1" x14ac:dyDescent="0.15">
      <c r="A335" s="37"/>
    </row>
    <row r="336" spans="1:1" x14ac:dyDescent="0.15">
      <c r="A336" s="37"/>
    </row>
    <row r="337" spans="1:1" x14ac:dyDescent="0.15">
      <c r="A337" s="37"/>
    </row>
    <row r="338" spans="1:1" x14ac:dyDescent="0.15">
      <c r="A338" s="37"/>
    </row>
    <row r="339" spans="1:1" x14ac:dyDescent="0.15">
      <c r="A339" s="37"/>
    </row>
    <row r="340" spans="1:1" x14ac:dyDescent="0.15">
      <c r="A340" s="37"/>
    </row>
    <row r="341" spans="1:1" x14ac:dyDescent="0.15">
      <c r="A341" s="37"/>
    </row>
    <row r="342" spans="1:1" x14ac:dyDescent="0.15">
      <c r="A342" s="37"/>
    </row>
    <row r="343" spans="1:1" x14ac:dyDescent="0.15">
      <c r="A343" s="37"/>
    </row>
    <row r="344" spans="1:1" x14ac:dyDescent="0.15">
      <c r="A344" s="37"/>
    </row>
    <row r="345" spans="1:1" x14ac:dyDescent="0.15">
      <c r="A345" s="37"/>
    </row>
    <row r="346" spans="1:1" x14ac:dyDescent="0.15">
      <c r="A346" s="37"/>
    </row>
    <row r="347" spans="1:1" x14ac:dyDescent="0.15">
      <c r="A347" s="37"/>
    </row>
    <row r="348" spans="1:1" x14ac:dyDescent="0.15">
      <c r="A348" s="37"/>
    </row>
    <row r="349" spans="1:1" x14ac:dyDescent="0.15">
      <c r="A349" s="37"/>
    </row>
    <row r="350" spans="1:1" x14ac:dyDescent="0.15">
      <c r="A350" s="37"/>
    </row>
    <row r="351" spans="1:1" x14ac:dyDescent="0.15">
      <c r="A351" s="37"/>
    </row>
    <row r="352" spans="1:1" x14ac:dyDescent="0.15">
      <c r="A352" s="37"/>
    </row>
    <row r="353" spans="1:1" x14ac:dyDescent="0.15">
      <c r="A353" s="37"/>
    </row>
    <row r="354" spans="1:1" x14ac:dyDescent="0.15">
      <c r="A354" s="37"/>
    </row>
    <row r="355" spans="1:1" x14ac:dyDescent="0.15">
      <c r="A355" s="37"/>
    </row>
    <row r="356" spans="1:1" x14ac:dyDescent="0.15">
      <c r="A356" s="37"/>
    </row>
    <row r="357" spans="1:1" x14ac:dyDescent="0.15">
      <c r="A357" s="37"/>
    </row>
    <row r="358" spans="1:1" x14ac:dyDescent="0.15">
      <c r="A358" s="37"/>
    </row>
    <row r="359" spans="1:1" x14ac:dyDescent="0.15">
      <c r="A359" s="37"/>
    </row>
    <row r="360" spans="1:1" x14ac:dyDescent="0.15">
      <c r="A360" s="37"/>
    </row>
    <row r="361" spans="1:1" x14ac:dyDescent="0.15">
      <c r="A361" s="37"/>
    </row>
    <row r="362" spans="1:1" x14ac:dyDescent="0.15">
      <c r="A362" s="37"/>
    </row>
    <row r="363" spans="1:1" x14ac:dyDescent="0.15">
      <c r="A363" s="37"/>
    </row>
    <row r="364" spans="1:1" x14ac:dyDescent="0.15">
      <c r="A364" s="37"/>
    </row>
    <row r="365" spans="1:1" x14ac:dyDescent="0.15">
      <c r="A365" s="37"/>
    </row>
    <row r="366" spans="1:1" x14ac:dyDescent="0.15">
      <c r="A366" s="37"/>
    </row>
    <row r="367" spans="1:1" x14ac:dyDescent="0.15">
      <c r="A367" s="37"/>
    </row>
    <row r="368" spans="1:1" x14ac:dyDescent="0.15">
      <c r="A368" s="37"/>
    </row>
    <row r="369" spans="1:1" x14ac:dyDescent="0.15">
      <c r="A369" s="37"/>
    </row>
    <row r="370" spans="1:1" x14ac:dyDescent="0.15">
      <c r="A370" s="37"/>
    </row>
    <row r="371" spans="1:1" x14ac:dyDescent="0.15">
      <c r="A371" s="37"/>
    </row>
    <row r="372" spans="1:1" x14ac:dyDescent="0.15">
      <c r="A372" s="37"/>
    </row>
    <row r="373" spans="1:1" x14ac:dyDescent="0.15">
      <c r="A373" s="37"/>
    </row>
    <row r="374" spans="1:1" x14ac:dyDescent="0.15">
      <c r="A374" s="37"/>
    </row>
    <row r="375" spans="1:1" x14ac:dyDescent="0.15">
      <c r="A375" s="37"/>
    </row>
    <row r="376" spans="1:1" x14ac:dyDescent="0.15">
      <c r="A376" s="37"/>
    </row>
    <row r="377" spans="1:1" x14ac:dyDescent="0.15">
      <c r="A377" s="37"/>
    </row>
    <row r="378" spans="1:1" x14ac:dyDescent="0.15">
      <c r="A378" s="37"/>
    </row>
    <row r="379" spans="1:1" x14ac:dyDescent="0.15">
      <c r="A379" s="37"/>
    </row>
    <row r="380" spans="1:1" x14ac:dyDescent="0.15">
      <c r="A380" s="37"/>
    </row>
    <row r="381" spans="1:1" x14ac:dyDescent="0.15">
      <c r="A381" s="37"/>
    </row>
    <row r="382" spans="1:1" x14ac:dyDescent="0.15">
      <c r="A382" s="37"/>
    </row>
    <row r="383" spans="1:1" x14ac:dyDescent="0.15">
      <c r="A383" s="37"/>
    </row>
    <row r="384" spans="1:1" x14ac:dyDescent="0.15">
      <c r="A384" s="37"/>
    </row>
    <row r="385" spans="1:1" x14ac:dyDescent="0.15">
      <c r="A385" s="37"/>
    </row>
    <row r="386" spans="1:1" x14ac:dyDescent="0.15">
      <c r="A386" s="37"/>
    </row>
    <row r="387" spans="1:1" x14ac:dyDescent="0.15">
      <c r="A387" s="37"/>
    </row>
    <row r="388" spans="1:1" x14ac:dyDescent="0.15">
      <c r="A388" s="37"/>
    </row>
    <row r="389" spans="1:1" x14ac:dyDescent="0.15">
      <c r="A389" s="37"/>
    </row>
    <row r="390" spans="1:1" x14ac:dyDescent="0.15">
      <c r="A390" s="37"/>
    </row>
    <row r="391" spans="1:1" x14ac:dyDescent="0.15">
      <c r="A391" s="37"/>
    </row>
    <row r="392" spans="1:1" x14ac:dyDescent="0.15">
      <c r="A392" s="37"/>
    </row>
    <row r="393" spans="1:1" x14ac:dyDescent="0.15">
      <c r="A393" s="37"/>
    </row>
    <row r="394" spans="1:1" x14ac:dyDescent="0.15">
      <c r="A394" s="37"/>
    </row>
    <row r="395" spans="1:1" x14ac:dyDescent="0.15">
      <c r="A395" s="37"/>
    </row>
    <row r="396" spans="1:1" x14ac:dyDescent="0.15">
      <c r="A396" s="37"/>
    </row>
    <row r="397" spans="1:1" x14ac:dyDescent="0.15">
      <c r="A397" s="37"/>
    </row>
    <row r="398" spans="1:1" x14ac:dyDescent="0.15">
      <c r="A398" s="37"/>
    </row>
    <row r="399" spans="1:1" x14ac:dyDescent="0.15">
      <c r="A399" s="37"/>
    </row>
    <row r="400" spans="1:1" x14ac:dyDescent="0.15">
      <c r="A400" s="37"/>
    </row>
    <row r="401" spans="1:1" x14ac:dyDescent="0.15">
      <c r="A401" s="37"/>
    </row>
    <row r="402" spans="1:1" x14ac:dyDescent="0.15">
      <c r="A402" s="37"/>
    </row>
    <row r="403" spans="1:1" x14ac:dyDescent="0.15">
      <c r="A403" s="37"/>
    </row>
    <row r="404" spans="1:1" x14ac:dyDescent="0.15">
      <c r="A404" s="37"/>
    </row>
    <row r="405" spans="1:1" x14ac:dyDescent="0.15">
      <c r="A405" s="37"/>
    </row>
    <row r="406" spans="1:1" x14ac:dyDescent="0.15">
      <c r="A406" s="37"/>
    </row>
    <row r="407" spans="1:1" x14ac:dyDescent="0.15">
      <c r="A407" s="37"/>
    </row>
    <row r="408" spans="1:1" x14ac:dyDescent="0.15">
      <c r="A408" s="37"/>
    </row>
    <row r="409" spans="1:1" x14ac:dyDescent="0.15">
      <c r="A409" s="37"/>
    </row>
    <row r="410" spans="1:1" x14ac:dyDescent="0.15">
      <c r="A410" s="37"/>
    </row>
    <row r="411" spans="1:1" x14ac:dyDescent="0.15">
      <c r="A411" s="37"/>
    </row>
    <row r="412" spans="1:1" x14ac:dyDescent="0.15">
      <c r="A412" s="37"/>
    </row>
  </sheetData>
  <sheetProtection sheet="1" objects="1" scenarios="1"/>
  <mergeCells count="10">
    <mergeCell ref="A1:G1"/>
    <mergeCell ref="A2:G2"/>
    <mergeCell ref="A3:G3"/>
    <mergeCell ref="A4:G4"/>
    <mergeCell ref="A5:G5"/>
    <mergeCell ref="C7:C8"/>
    <mergeCell ref="D7:D8"/>
    <mergeCell ref="E7:E8"/>
    <mergeCell ref="F7:F8"/>
    <mergeCell ref="G7:G8"/>
  </mergeCells>
  <printOptions horizontalCentered="1"/>
  <pageMargins left="0.2" right="0.23" top="0.39" bottom="0.28999999999999998" header="0.17" footer="0.28999999999999998"/>
  <pageSetup scale="88" orientation="landscape" r:id="rId1"/>
  <headerFooter alignWithMargins="0">
    <oddFooter>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5AA9B-317C-40A1-8876-4CC961FFCE01}">
  <sheetPr>
    <pageSetUpPr fitToPage="1"/>
  </sheetPr>
  <dimension ref="A1:G413"/>
  <sheetViews>
    <sheetView workbookViewId="0">
      <selection sqref="A1:G1"/>
    </sheetView>
  </sheetViews>
  <sheetFormatPr baseColWidth="10" defaultColWidth="8" defaultRowHeight="12" x14ac:dyDescent="0.15"/>
  <cols>
    <col min="1" max="1" width="4.83203125" style="38" customWidth="1"/>
    <col min="2" max="2" width="44.33203125" style="2" customWidth="1"/>
    <col min="3" max="7" width="12.83203125" style="2" customWidth="1"/>
    <col min="8" max="16384" width="8" style="2"/>
  </cols>
  <sheetData>
    <row r="1" spans="1:7" s="1" customFormat="1" x14ac:dyDescent="0.15">
      <c r="A1" s="188" t="s">
        <v>58</v>
      </c>
      <c r="B1" s="188"/>
      <c r="C1" s="188"/>
      <c r="D1" s="188"/>
      <c r="E1" s="188"/>
      <c r="F1" s="188"/>
      <c r="G1" s="188"/>
    </row>
    <row r="2" spans="1:7" s="1" customFormat="1" x14ac:dyDescent="0.15">
      <c r="A2" s="189" t="str">
        <f>'[17]Cover Page'!B12</f>
        <v>Univ of Illinois at Urbana-Champaign</v>
      </c>
      <c r="B2" s="189"/>
      <c r="C2" s="189"/>
      <c r="D2" s="189"/>
      <c r="E2" s="189"/>
      <c r="F2" s="189"/>
      <c r="G2" s="189"/>
    </row>
    <row r="3" spans="1:7" s="1" customFormat="1" x14ac:dyDescent="0.15">
      <c r="A3" s="188" t="s">
        <v>59</v>
      </c>
      <c r="B3" s="188"/>
      <c r="C3" s="188"/>
      <c r="D3" s="188"/>
      <c r="E3" s="188"/>
      <c r="F3" s="188"/>
      <c r="G3" s="188"/>
    </row>
    <row r="4" spans="1:7" s="1" customFormat="1" x14ac:dyDescent="0.15">
      <c r="A4" s="188" t="s">
        <v>60</v>
      </c>
      <c r="B4" s="188"/>
      <c r="C4" s="188"/>
      <c r="D4" s="188"/>
      <c r="E4" s="188"/>
      <c r="F4" s="188"/>
      <c r="G4" s="188"/>
    </row>
    <row r="5" spans="1:7" s="1" customFormat="1" x14ac:dyDescent="0.15">
      <c r="A5" s="189">
        <f>CSU!A5</f>
        <v>2022</v>
      </c>
      <c r="B5" s="189"/>
      <c r="C5" s="189"/>
      <c r="D5" s="189"/>
      <c r="E5" s="189"/>
      <c r="F5" s="189"/>
      <c r="G5" s="189"/>
    </row>
    <row r="6" spans="1:7" x14ac:dyDescent="0.15">
      <c r="A6" s="187"/>
      <c r="B6" s="187"/>
      <c r="C6" s="187"/>
      <c r="D6" s="187"/>
      <c r="E6" s="187"/>
      <c r="F6" s="187"/>
      <c r="G6" s="187"/>
    </row>
    <row r="7" spans="1:7" ht="13" thickBot="1" x14ac:dyDescent="0.2">
      <c r="A7" s="3" t="s">
        <v>61</v>
      </c>
      <c r="B7" s="3" t="s">
        <v>62</v>
      </c>
      <c r="C7" s="3" t="s">
        <v>63</v>
      </c>
      <c r="D7" s="3" t="s">
        <v>64</v>
      </c>
      <c r="E7" s="3" t="s">
        <v>65</v>
      </c>
      <c r="F7" s="3" t="s">
        <v>66</v>
      </c>
      <c r="G7" s="3" t="s">
        <v>67</v>
      </c>
    </row>
    <row r="8" spans="1:7" ht="12" customHeight="1" x14ac:dyDescent="0.15">
      <c r="A8" s="4"/>
      <c r="C8" s="185" t="s">
        <v>68</v>
      </c>
      <c r="D8" s="185" t="s">
        <v>69</v>
      </c>
      <c r="E8" s="185" t="s">
        <v>70</v>
      </c>
      <c r="F8" s="185" t="s">
        <v>71</v>
      </c>
      <c r="G8" s="185" t="s">
        <v>72</v>
      </c>
    </row>
    <row r="9" spans="1:7" ht="13" thickBot="1" x14ac:dyDescent="0.2">
      <c r="A9" s="4"/>
      <c r="B9" s="2" t="s">
        <v>73</v>
      </c>
      <c r="C9" s="186"/>
      <c r="D9" s="186"/>
      <c r="E9" s="186"/>
      <c r="F9" s="186"/>
      <c r="G9" s="186"/>
    </row>
    <row r="10" spans="1:7" s="1" customFormat="1" ht="13" customHeight="1" x14ac:dyDescent="0.15">
      <c r="A10" s="5">
        <v>100</v>
      </c>
      <c r="B10" s="6" t="s">
        <v>74</v>
      </c>
      <c r="C10" s="7">
        <v>237067.4</v>
      </c>
      <c r="D10" s="8">
        <v>924941.61351000005</v>
      </c>
      <c r="E10" s="8">
        <v>840300.3</v>
      </c>
      <c r="F10" s="8"/>
      <c r="G10" s="9">
        <v>321708.71350999991</v>
      </c>
    </row>
    <row r="11" spans="1:7" ht="13" thickBot="1" x14ac:dyDescent="0.2">
      <c r="A11" s="10">
        <v>200</v>
      </c>
      <c r="B11" s="11" t="s">
        <v>75</v>
      </c>
      <c r="C11" s="12">
        <v>0</v>
      </c>
      <c r="D11" s="13">
        <v>0</v>
      </c>
      <c r="E11" s="13">
        <v>0</v>
      </c>
      <c r="F11" s="13">
        <v>0</v>
      </c>
      <c r="G11" s="14">
        <v>0</v>
      </c>
    </row>
    <row r="12" spans="1:7" ht="13.75" customHeight="1" thickTop="1" x14ac:dyDescent="0.15">
      <c r="A12" s="15">
        <v>201</v>
      </c>
      <c r="B12" s="16" t="s">
        <v>5</v>
      </c>
      <c r="C12" s="17">
        <v>0</v>
      </c>
      <c r="D12" s="18">
        <v>0</v>
      </c>
      <c r="E12" s="18">
        <v>0</v>
      </c>
      <c r="F12" s="18">
        <v>0</v>
      </c>
      <c r="G12" s="19">
        <v>0</v>
      </c>
    </row>
    <row r="13" spans="1:7" x14ac:dyDescent="0.15">
      <c r="A13" s="15">
        <v>202</v>
      </c>
      <c r="B13" s="16" t="s">
        <v>4</v>
      </c>
      <c r="C13" s="17">
        <v>0</v>
      </c>
      <c r="D13" s="18">
        <v>0</v>
      </c>
      <c r="E13" s="18">
        <v>0</v>
      </c>
      <c r="F13" s="18">
        <v>0</v>
      </c>
      <c r="G13" s="19">
        <v>0</v>
      </c>
    </row>
    <row r="14" spans="1:7" ht="13" thickBot="1" x14ac:dyDescent="0.2">
      <c r="A14" s="20">
        <v>300</v>
      </c>
      <c r="B14" s="21" t="s">
        <v>76</v>
      </c>
      <c r="C14" s="22">
        <v>0</v>
      </c>
      <c r="D14" s="23">
        <v>0</v>
      </c>
      <c r="E14" s="23">
        <v>0</v>
      </c>
      <c r="F14" s="23">
        <v>0</v>
      </c>
      <c r="G14" s="24">
        <v>0</v>
      </c>
    </row>
    <row r="15" spans="1:7" ht="13" thickTop="1" x14ac:dyDescent="0.15">
      <c r="A15" s="25">
        <v>301</v>
      </c>
      <c r="B15" s="26" t="s">
        <v>5</v>
      </c>
      <c r="C15" s="27"/>
      <c r="D15" s="28"/>
      <c r="E15" s="28"/>
      <c r="F15" s="28"/>
      <c r="G15" s="19">
        <v>0</v>
      </c>
    </row>
    <row r="16" spans="1:7" s="1" customFormat="1" x14ac:dyDescent="0.15">
      <c r="A16" s="25">
        <v>302</v>
      </c>
      <c r="B16" s="26" t="s">
        <v>4</v>
      </c>
      <c r="C16" s="27"/>
      <c r="D16" s="28"/>
      <c r="E16" s="28"/>
      <c r="F16" s="28"/>
      <c r="G16" s="19">
        <v>0</v>
      </c>
    </row>
    <row r="17" spans="1:7" s="1" customFormat="1" ht="13" thickBot="1" x14ac:dyDescent="0.2">
      <c r="A17" s="20">
        <v>400</v>
      </c>
      <c r="B17" s="21" t="s">
        <v>77</v>
      </c>
      <c r="C17" s="22">
        <v>0</v>
      </c>
      <c r="D17" s="23">
        <v>0</v>
      </c>
      <c r="E17" s="23">
        <v>0</v>
      </c>
      <c r="F17" s="23">
        <v>0</v>
      </c>
      <c r="G17" s="24">
        <v>0</v>
      </c>
    </row>
    <row r="18" spans="1:7" ht="13" thickTop="1" x14ac:dyDescent="0.15">
      <c r="A18" s="25">
        <v>401</v>
      </c>
      <c r="B18" s="26" t="s">
        <v>5</v>
      </c>
      <c r="C18" s="27"/>
      <c r="D18" s="28"/>
      <c r="E18" s="28"/>
      <c r="F18" s="28"/>
      <c r="G18" s="19">
        <v>0</v>
      </c>
    </row>
    <row r="19" spans="1:7" x14ac:dyDescent="0.15">
      <c r="A19" s="25">
        <v>402</v>
      </c>
      <c r="B19" s="26" t="s">
        <v>4</v>
      </c>
      <c r="C19" s="27"/>
      <c r="D19" s="28"/>
      <c r="E19" s="28"/>
      <c r="F19" s="28"/>
      <c r="G19" s="19">
        <v>0</v>
      </c>
    </row>
    <row r="20" spans="1:7" ht="13" thickBot="1" x14ac:dyDescent="0.2">
      <c r="A20" s="20">
        <v>500</v>
      </c>
      <c r="B20" s="21" t="s">
        <v>78</v>
      </c>
      <c r="C20" s="22">
        <v>0</v>
      </c>
      <c r="D20" s="23">
        <v>0</v>
      </c>
      <c r="E20" s="23">
        <v>0</v>
      </c>
      <c r="F20" s="23">
        <v>0</v>
      </c>
      <c r="G20" s="24">
        <v>0</v>
      </c>
    </row>
    <row r="21" spans="1:7" ht="13" thickTop="1" x14ac:dyDescent="0.15">
      <c r="A21" s="25">
        <v>501</v>
      </c>
      <c r="B21" s="26" t="s">
        <v>5</v>
      </c>
      <c r="C21" s="27"/>
      <c r="D21" s="28"/>
      <c r="E21" s="28"/>
      <c r="F21" s="28"/>
      <c r="G21" s="19">
        <v>0</v>
      </c>
    </row>
    <row r="22" spans="1:7" x14ac:dyDescent="0.15">
      <c r="A22" s="25">
        <v>502</v>
      </c>
      <c r="B22" s="26" t="s">
        <v>4</v>
      </c>
      <c r="C22" s="27"/>
      <c r="D22" s="28"/>
      <c r="E22" s="28"/>
      <c r="F22" s="28"/>
      <c r="G22" s="19">
        <v>0</v>
      </c>
    </row>
    <row r="23" spans="1:7" ht="13" thickBot="1" x14ac:dyDescent="0.2">
      <c r="A23" s="20">
        <v>600</v>
      </c>
      <c r="B23" s="21" t="s">
        <v>79</v>
      </c>
      <c r="C23" s="22">
        <v>0</v>
      </c>
      <c r="D23" s="23">
        <v>0</v>
      </c>
      <c r="E23" s="23">
        <v>0</v>
      </c>
      <c r="F23" s="23">
        <v>0</v>
      </c>
      <c r="G23" s="24">
        <v>0</v>
      </c>
    </row>
    <row r="24" spans="1:7" ht="13" thickTop="1" x14ac:dyDescent="0.15">
      <c r="A24" s="25">
        <v>601</v>
      </c>
      <c r="B24" s="26" t="s">
        <v>5</v>
      </c>
      <c r="C24" s="27"/>
      <c r="D24" s="28"/>
      <c r="E24" s="28"/>
      <c r="F24" s="28"/>
      <c r="G24" s="19">
        <v>0</v>
      </c>
    </row>
    <row r="25" spans="1:7" x14ac:dyDescent="0.15">
      <c r="A25" s="25">
        <v>602</v>
      </c>
      <c r="B25" s="26" t="s">
        <v>4</v>
      </c>
      <c r="C25" s="27"/>
      <c r="D25" s="28"/>
      <c r="E25" s="28"/>
      <c r="F25" s="28"/>
      <c r="G25" s="19">
        <v>0</v>
      </c>
    </row>
    <row r="26" spans="1:7" ht="13" thickBot="1" x14ac:dyDescent="0.2">
      <c r="A26" s="20">
        <v>700</v>
      </c>
      <c r="B26" s="21" t="s">
        <v>80</v>
      </c>
      <c r="C26" s="22">
        <v>0</v>
      </c>
      <c r="D26" s="23">
        <v>0</v>
      </c>
      <c r="E26" s="23">
        <v>0</v>
      </c>
      <c r="F26" s="23">
        <v>0</v>
      </c>
      <c r="G26" s="24">
        <v>0</v>
      </c>
    </row>
    <row r="27" spans="1:7" ht="13" thickTop="1" x14ac:dyDescent="0.15">
      <c r="A27" s="25">
        <v>701</v>
      </c>
      <c r="B27" s="26" t="s">
        <v>5</v>
      </c>
      <c r="C27" s="27"/>
      <c r="D27" s="28"/>
      <c r="E27" s="28"/>
      <c r="F27" s="28"/>
      <c r="G27" s="19">
        <v>0</v>
      </c>
    </row>
    <row r="28" spans="1:7" x14ac:dyDescent="0.15">
      <c r="A28" s="25">
        <v>702</v>
      </c>
      <c r="B28" s="26" t="s">
        <v>4</v>
      </c>
      <c r="C28" s="27"/>
      <c r="D28" s="28"/>
      <c r="E28" s="28"/>
      <c r="F28" s="28"/>
      <c r="G28" s="19">
        <v>0</v>
      </c>
    </row>
    <row r="29" spans="1:7" ht="13" thickBot="1" x14ac:dyDescent="0.2">
      <c r="A29" s="20">
        <v>800</v>
      </c>
      <c r="B29" s="21" t="s">
        <v>81</v>
      </c>
      <c r="C29" s="22">
        <v>0</v>
      </c>
      <c r="D29" s="23">
        <v>0</v>
      </c>
      <c r="E29" s="23">
        <v>0</v>
      </c>
      <c r="F29" s="23">
        <v>0</v>
      </c>
      <c r="G29" s="24">
        <v>0</v>
      </c>
    </row>
    <row r="30" spans="1:7" ht="13" thickTop="1" x14ac:dyDescent="0.15">
      <c r="A30" s="25">
        <v>801</v>
      </c>
      <c r="B30" s="26" t="s">
        <v>5</v>
      </c>
      <c r="C30" s="27"/>
      <c r="D30" s="28"/>
      <c r="E30" s="28"/>
      <c r="F30" s="28"/>
      <c r="G30" s="19">
        <v>0</v>
      </c>
    </row>
    <row r="31" spans="1:7" x14ac:dyDescent="0.15">
      <c r="A31" s="25">
        <v>802</v>
      </c>
      <c r="B31" s="26" t="s">
        <v>4</v>
      </c>
      <c r="C31" s="27"/>
      <c r="D31" s="28"/>
      <c r="E31" s="28"/>
      <c r="F31" s="28"/>
      <c r="G31" s="19">
        <v>0</v>
      </c>
    </row>
    <row r="32" spans="1:7" ht="13" thickBot="1" x14ac:dyDescent="0.2">
      <c r="A32" s="20">
        <v>900</v>
      </c>
      <c r="B32" s="21" t="s">
        <v>82</v>
      </c>
      <c r="C32" s="22">
        <v>0</v>
      </c>
      <c r="D32" s="23">
        <v>0</v>
      </c>
      <c r="E32" s="23">
        <v>0</v>
      </c>
      <c r="F32" s="23">
        <v>0</v>
      </c>
      <c r="G32" s="24">
        <v>0</v>
      </c>
    </row>
    <row r="33" spans="1:7" ht="13" thickTop="1" x14ac:dyDescent="0.15">
      <c r="A33" s="25">
        <v>901</v>
      </c>
      <c r="B33" s="26" t="s">
        <v>5</v>
      </c>
      <c r="C33" s="27"/>
      <c r="D33" s="28"/>
      <c r="E33" s="28"/>
      <c r="F33" s="28"/>
      <c r="G33" s="19">
        <v>0</v>
      </c>
    </row>
    <row r="34" spans="1:7" x14ac:dyDescent="0.15">
      <c r="A34" s="25">
        <v>902</v>
      </c>
      <c r="B34" s="26" t="s">
        <v>4</v>
      </c>
      <c r="C34" s="27"/>
      <c r="D34" s="28"/>
      <c r="E34" s="28"/>
      <c r="F34" s="28"/>
      <c r="G34" s="19">
        <v>0</v>
      </c>
    </row>
    <row r="35" spans="1:7" ht="13" thickBot="1" x14ac:dyDescent="0.2">
      <c r="A35" s="20">
        <v>1000</v>
      </c>
      <c r="B35" s="21" t="s">
        <v>83</v>
      </c>
      <c r="C35" s="22">
        <v>0</v>
      </c>
      <c r="D35" s="23">
        <v>0</v>
      </c>
      <c r="E35" s="23">
        <v>0</v>
      </c>
      <c r="F35" s="23">
        <v>0</v>
      </c>
      <c r="G35" s="24">
        <v>0</v>
      </c>
    </row>
    <row r="36" spans="1:7" ht="13" thickTop="1" x14ac:dyDescent="0.15">
      <c r="A36" s="25">
        <v>1001</v>
      </c>
      <c r="B36" s="26" t="s">
        <v>5</v>
      </c>
      <c r="C36" s="27"/>
      <c r="D36" s="28"/>
      <c r="E36" s="28"/>
      <c r="F36" s="28"/>
      <c r="G36" s="19">
        <v>0</v>
      </c>
    </row>
    <row r="37" spans="1:7" x14ac:dyDescent="0.15">
      <c r="A37" s="25">
        <v>1002</v>
      </c>
      <c r="B37" s="26" t="s">
        <v>4</v>
      </c>
      <c r="C37" s="27"/>
      <c r="D37" s="28"/>
      <c r="E37" s="28"/>
      <c r="F37" s="28"/>
      <c r="G37" s="19">
        <v>0</v>
      </c>
    </row>
    <row r="38" spans="1:7" ht="13" thickBot="1" x14ac:dyDescent="0.2">
      <c r="A38" s="20">
        <v>1100</v>
      </c>
      <c r="B38" s="21" t="s">
        <v>84</v>
      </c>
      <c r="C38" s="22">
        <v>0</v>
      </c>
      <c r="D38" s="23">
        <v>0</v>
      </c>
      <c r="E38" s="23">
        <v>0</v>
      </c>
      <c r="F38" s="23">
        <v>0</v>
      </c>
      <c r="G38" s="24">
        <v>0</v>
      </c>
    </row>
    <row r="39" spans="1:7" ht="13" thickTop="1" x14ac:dyDescent="0.15">
      <c r="A39" s="25">
        <v>1101</v>
      </c>
      <c r="B39" s="26" t="s">
        <v>5</v>
      </c>
      <c r="C39" s="27"/>
      <c r="D39" s="28"/>
      <c r="E39" s="28"/>
      <c r="F39" s="28"/>
      <c r="G39" s="19">
        <v>0</v>
      </c>
    </row>
    <row r="40" spans="1:7" ht="13" thickBot="1" x14ac:dyDescent="0.2">
      <c r="A40" s="29">
        <v>1102</v>
      </c>
      <c r="B40" s="30" t="s">
        <v>4</v>
      </c>
      <c r="C40" s="31"/>
      <c r="D40" s="32"/>
      <c r="E40" s="32"/>
      <c r="F40" s="32"/>
      <c r="G40" s="33">
        <v>0</v>
      </c>
    </row>
    <row r="41" spans="1:7" x14ac:dyDescent="0.15">
      <c r="A41" s="4" t="s">
        <v>85</v>
      </c>
    </row>
    <row r="42" spans="1:7" x14ac:dyDescent="0.15">
      <c r="A42" s="34" t="s">
        <v>86</v>
      </c>
      <c r="B42" s="35" t="s">
        <v>87</v>
      </c>
    </row>
    <row r="43" spans="1:7" x14ac:dyDescent="0.15">
      <c r="A43" s="34" t="s">
        <v>88</v>
      </c>
      <c r="B43" s="35" t="s">
        <v>89</v>
      </c>
    </row>
    <row r="44" spans="1:7" x14ac:dyDescent="0.15">
      <c r="A44" s="4"/>
      <c r="B44" s="36"/>
      <c r="C44" s="36"/>
      <c r="D44" s="36"/>
      <c r="E44" s="36"/>
      <c r="F44" s="36"/>
      <c r="G44" s="36"/>
    </row>
    <row r="45" spans="1:7" x14ac:dyDescent="0.15">
      <c r="A45" s="4"/>
      <c r="B45" s="36"/>
      <c r="C45" s="36"/>
      <c r="D45" s="36"/>
      <c r="E45" s="36"/>
      <c r="F45" s="36"/>
      <c r="G45" s="36"/>
    </row>
    <row r="46" spans="1:7" x14ac:dyDescent="0.15">
      <c r="A46" s="4"/>
      <c r="B46" s="36"/>
      <c r="C46" s="36"/>
      <c r="D46" s="36"/>
      <c r="E46" s="36"/>
      <c r="F46" s="36"/>
      <c r="G46" s="36"/>
    </row>
    <row r="47" spans="1:7" x14ac:dyDescent="0.15">
      <c r="A47" s="4"/>
      <c r="B47" s="36"/>
      <c r="C47" s="36"/>
      <c r="D47" s="36"/>
      <c r="E47" s="36"/>
      <c r="F47" s="36"/>
      <c r="G47" s="36"/>
    </row>
    <row r="48" spans="1:7" x14ac:dyDescent="0.15">
      <c r="A48" s="4"/>
      <c r="B48" s="36"/>
      <c r="C48" s="36"/>
      <c r="D48" s="36"/>
      <c r="E48" s="36"/>
      <c r="F48" s="36"/>
      <c r="G48" s="36"/>
    </row>
    <row r="49" spans="1:7" x14ac:dyDescent="0.15">
      <c r="A49" s="4"/>
      <c r="B49" s="36"/>
      <c r="C49" s="36"/>
      <c r="D49" s="36"/>
      <c r="E49" s="36"/>
      <c r="F49" s="36"/>
      <c r="G49" s="36"/>
    </row>
    <row r="50" spans="1:7" x14ac:dyDescent="0.15">
      <c r="A50" s="4"/>
      <c r="B50" s="36"/>
      <c r="C50" s="36"/>
      <c r="D50" s="36"/>
      <c r="E50" s="36"/>
      <c r="F50" s="36"/>
      <c r="G50" s="36"/>
    </row>
    <row r="51" spans="1:7" x14ac:dyDescent="0.15">
      <c r="A51" s="4"/>
      <c r="B51" s="36"/>
      <c r="C51" s="36"/>
      <c r="D51" s="36"/>
      <c r="E51" s="36"/>
      <c r="F51" s="36"/>
      <c r="G51" s="36"/>
    </row>
    <row r="52" spans="1:7" x14ac:dyDescent="0.15">
      <c r="A52" s="4"/>
      <c r="B52" s="36"/>
      <c r="C52" s="36"/>
      <c r="D52" s="36"/>
      <c r="E52" s="36"/>
      <c r="F52" s="36"/>
      <c r="G52" s="36"/>
    </row>
    <row r="53" spans="1:7" x14ac:dyDescent="0.15">
      <c r="A53" s="4"/>
    </row>
    <row r="54" spans="1:7" x14ac:dyDescent="0.15">
      <c r="A54" s="4"/>
    </row>
    <row r="55" spans="1:7" x14ac:dyDescent="0.15">
      <c r="A55" s="4"/>
    </row>
    <row r="56" spans="1:7" x14ac:dyDescent="0.15">
      <c r="A56" s="4"/>
    </row>
    <row r="57" spans="1:7" x14ac:dyDescent="0.15">
      <c r="A57" s="4"/>
    </row>
    <row r="58" spans="1:7" x14ac:dyDescent="0.15">
      <c r="A58" s="4"/>
    </row>
    <row r="59" spans="1:7" x14ac:dyDescent="0.15">
      <c r="A59" s="4"/>
    </row>
    <row r="60" spans="1:7" x14ac:dyDescent="0.15">
      <c r="A60" s="4"/>
    </row>
    <row r="61" spans="1:7" x14ac:dyDescent="0.15">
      <c r="A61" s="4"/>
    </row>
    <row r="62" spans="1:7" x14ac:dyDescent="0.15">
      <c r="A62" s="4"/>
    </row>
    <row r="63" spans="1:7" x14ac:dyDescent="0.15">
      <c r="A63" s="4"/>
    </row>
    <row r="64" spans="1:7" x14ac:dyDescent="0.15">
      <c r="A64" s="4"/>
    </row>
    <row r="65" spans="1:1" x14ac:dyDescent="0.15">
      <c r="A65" s="4"/>
    </row>
    <row r="66" spans="1:1" x14ac:dyDescent="0.15">
      <c r="A66" s="4"/>
    </row>
    <row r="67" spans="1:1" x14ac:dyDescent="0.15">
      <c r="A67" s="4"/>
    </row>
    <row r="68" spans="1:1" x14ac:dyDescent="0.15">
      <c r="A68" s="4"/>
    </row>
    <row r="69" spans="1:1" x14ac:dyDescent="0.15">
      <c r="A69" s="4"/>
    </row>
    <row r="70" spans="1:1" x14ac:dyDescent="0.15">
      <c r="A70" s="4"/>
    </row>
    <row r="71" spans="1:1" x14ac:dyDescent="0.15">
      <c r="A71" s="4"/>
    </row>
    <row r="72" spans="1:1" x14ac:dyDescent="0.15">
      <c r="A72" s="4"/>
    </row>
    <row r="73" spans="1:1" x14ac:dyDescent="0.15">
      <c r="A73" s="4"/>
    </row>
    <row r="74" spans="1:1" x14ac:dyDescent="0.15">
      <c r="A74" s="4"/>
    </row>
    <row r="75" spans="1:1" x14ac:dyDescent="0.15">
      <c r="A75" s="4"/>
    </row>
    <row r="76" spans="1:1" x14ac:dyDescent="0.15">
      <c r="A76" s="4"/>
    </row>
    <row r="77" spans="1:1" x14ac:dyDescent="0.15">
      <c r="A77" s="4"/>
    </row>
    <row r="78" spans="1:1" x14ac:dyDescent="0.15">
      <c r="A78" s="4"/>
    </row>
    <row r="79" spans="1:1" x14ac:dyDescent="0.15">
      <c r="A79" s="4"/>
    </row>
    <row r="80" spans="1:1" x14ac:dyDescent="0.15">
      <c r="A80" s="4"/>
    </row>
    <row r="81" spans="1:1" x14ac:dyDescent="0.15">
      <c r="A81" s="4"/>
    </row>
    <row r="82" spans="1:1" x14ac:dyDescent="0.15">
      <c r="A82" s="4"/>
    </row>
    <row r="83" spans="1:1" x14ac:dyDescent="0.15">
      <c r="A83" s="4"/>
    </row>
    <row r="84" spans="1:1" x14ac:dyDescent="0.15">
      <c r="A84" s="4"/>
    </row>
    <row r="85" spans="1:1" x14ac:dyDescent="0.15">
      <c r="A85" s="4"/>
    </row>
    <row r="86" spans="1:1" x14ac:dyDescent="0.15">
      <c r="A86" s="4"/>
    </row>
    <row r="87" spans="1:1" x14ac:dyDescent="0.15">
      <c r="A87" s="4"/>
    </row>
    <row r="88" spans="1:1" x14ac:dyDescent="0.15">
      <c r="A88" s="4"/>
    </row>
    <row r="89" spans="1:1" x14ac:dyDescent="0.15">
      <c r="A89" s="4"/>
    </row>
    <row r="90" spans="1:1" x14ac:dyDescent="0.15">
      <c r="A90" s="4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  <row r="125" spans="1:1" x14ac:dyDescent="0.15">
      <c r="A125" s="37"/>
    </row>
    <row r="126" spans="1:1" x14ac:dyDescent="0.15">
      <c r="A126" s="37"/>
    </row>
    <row r="127" spans="1:1" x14ac:dyDescent="0.15">
      <c r="A127" s="37"/>
    </row>
    <row r="128" spans="1:1" x14ac:dyDescent="0.15">
      <c r="A128" s="37"/>
    </row>
    <row r="129" spans="1:1" x14ac:dyDescent="0.15">
      <c r="A129" s="37"/>
    </row>
    <row r="130" spans="1:1" x14ac:dyDescent="0.15">
      <c r="A130" s="37"/>
    </row>
    <row r="131" spans="1:1" x14ac:dyDescent="0.15">
      <c r="A131" s="37"/>
    </row>
    <row r="132" spans="1:1" x14ac:dyDescent="0.15">
      <c r="A132" s="37"/>
    </row>
    <row r="133" spans="1:1" x14ac:dyDescent="0.15">
      <c r="A133" s="37"/>
    </row>
    <row r="134" spans="1:1" x14ac:dyDescent="0.15">
      <c r="A134" s="37"/>
    </row>
    <row r="135" spans="1:1" x14ac:dyDescent="0.15">
      <c r="A135" s="37"/>
    </row>
    <row r="136" spans="1:1" x14ac:dyDescent="0.15">
      <c r="A136" s="37"/>
    </row>
    <row r="137" spans="1:1" x14ac:dyDescent="0.15">
      <c r="A137" s="37"/>
    </row>
    <row r="138" spans="1:1" x14ac:dyDescent="0.15">
      <c r="A138" s="37"/>
    </row>
    <row r="139" spans="1:1" x14ac:dyDescent="0.15">
      <c r="A139" s="37"/>
    </row>
    <row r="140" spans="1:1" x14ac:dyDescent="0.15">
      <c r="A140" s="37"/>
    </row>
    <row r="141" spans="1:1" x14ac:dyDescent="0.15">
      <c r="A141" s="37"/>
    </row>
    <row r="142" spans="1:1" x14ac:dyDescent="0.15">
      <c r="A142" s="37"/>
    </row>
    <row r="143" spans="1:1" x14ac:dyDescent="0.15">
      <c r="A143" s="37"/>
    </row>
    <row r="144" spans="1:1" x14ac:dyDescent="0.15">
      <c r="A144" s="37"/>
    </row>
    <row r="145" spans="1:1" x14ac:dyDescent="0.15">
      <c r="A145" s="37"/>
    </row>
    <row r="146" spans="1:1" x14ac:dyDescent="0.15">
      <c r="A146" s="37"/>
    </row>
    <row r="147" spans="1:1" x14ac:dyDescent="0.15">
      <c r="A147" s="37"/>
    </row>
    <row r="148" spans="1:1" x14ac:dyDescent="0.15">
      <c r="A148" s="37"/>
    </row>
    <row r="149" spans="1:1" x14ac:dyDescent="0.15">
      <c r="A149" s="37"/>
    </row>
    <row r="150" spans="1:1" x14ac:dyDescent="0.15">
      <c r="A150" s="37"/>
    </row>
    <row r="151" spans="1:1" x14ac:dyDescent="0.15">
      <c r="A151" s="37"/>
    </row>
    <row r="152" spans="1:1" x14ac:dyDescent="0.15">
      <c r="A152" s="37"/>
    </row>
    <row r="153" spans="1:1" x14ac:dyDescent="0.15">
      <c r="A153" s="37"/>
    </row>
    <row r="154" spans="1:1" x14ac:dyDescent="0.15">
      <c r="A154" s="37"/>
    </row>
    <row r="155" spans="1:1" x14ac:dyDescent="0.15">
      <c r="A155" s="37"/>
    </row>
    <row r="156" spans="1:1" x14ac:dyDescent="0.15">
      <c r="A156" s="37"/>
    </row>
    <row r="157" spans="1:1" x14ac:dyDescent="0.15">
      <c r="A157" s="37"/>
    </row>
    <row r="158" spans="1:1" x14ac:dyDescent="0.15">
      <c r="A158" s="37"/>
    </row>
    <row r="159" spans="1:1" x14ac:dyDescent="0.15">
      <c r="A159" s="37"/>
    </row>
    <row r="160" spans="1:1" x14ac:dyDescent="0.15">
      <c r="A160" s="37"/>
    </row>
    <row r="161" spans="1:1" x14ac:dyDescent="0.15">
      <c r="A161" s="37"/>
    </row>
    <row r="162" spans="1:1" x14ac:dyDescent="0.15">
      <c r="A162" s="37"/>
    </row>
    <row r="163" spans="1:1" x14ac:dyDescent="0.15">
      <c r="A163" s="37"/>
    </row>
    <row r="164" spans="1:1" x14ac:dyDescent="0.15">
      <c r="A164" s="37"/>
    </row>
    <row r="165" spans="1:1" x14ac:dyDescent="0.15">
      <c r="A165" s="37"/>
    </row>
    <row r="166" spans="1:1" x14ac:dyDescent="0.15">
      <c r="A166" s="37"/>
    </row>
    <row r="167" spans="1:1" x14ac:dyDescent="0.15">
      <c r="A167" s="37"/>
    </row>
    <row r="168" spans="1:1" x14ac:dyDescent="0.15">
      <c r="A168" s="37"/>
    </row>
    <row r="169" spans="1:1" x14ac:dyDescent="0.15">
      <c r="A169" s="37"/>
    </row>
    <row r="170" spans="1:1" x14ac:dyDescent="0.15">
      <c r="A170" s="37"/>
    </row>
    <row r="171" spans="1:1" x14ac:dyDescent="0.15">
      <c r="A171" s="37"/>
    </row>
    <row r="172" spans="1:1" x14ac:dyDescent="0.15">
      <c r="A172" s="37"/>
    </row>
    <row r="173" spans="1:1" x14ac:dyDescent="0.15">
      <c r="A173" s="37"/>
    </row>
    <row r="174" spans="1:1" x14ac:dyDescent="0.15">
      <c r="A174" s="37"/>
    </row>
    <row r="175" spans="1:1" x14ac:dyDescent="0.15">
      <c r="A175" s="37"/>
    </row>
    <row r="176" spans="1:1" x14ac:dyDescent="0.15">
      <c r="A176" s="37"/>
    </row>
    <row r="177" spans="1:1" x14ac:dyDescent="0.15">
      <c r="A177" s="37"/>
    </row>
    <row r="178" spans="1:1" x14ac:dyDescent="0.15">
      <c r="A178" s="37"/>
    </row>
    <row r="179" spans="1:1" x14ac:dyDescent="0.15">
      <c r="A179" s="37"/>
    </row>
    <row r="180" spans="1:1" x14ac:dyDescent="0.15">
      <c r="A180" s="37"/>
    </row>
    <row r="181" spans="1:1" x14ac:dyDescent="0.15">
      <c r="A181" s="37"/>
    </row>
    <row r="182" spans="1:1" x14ac:dyDescent="0.15">
      <c r="A182" s="37"/>
    </row>
    <row r="183" spans="1:1" x14ac:dyDescent="0.15">
      <c r="A183" s="37"/>
    </row>
    <row r="184" spans="1:1" x14ac:dyDescent="0.15">
      <c r="A184" s="37"/>
    </row>
    <row r="185" spans="1:1" x14ac:dyDescent="0.15">
      <c r="A185" s="37"/>
    </row>
    <row r="186" spans="1:1" x14ac:dyDescent="0.15">
      <c r="A186" s="37"/>
    </row>
    <row r="187" spans="1:1" x14ac:dyDescent="0.15">
      <c r="A187" s="37"/>
    </row>
    <row r="188" spans="1:1" x14ac:dyDescent="0.15">
      <c r="A188" s="37"/>
    </row>
    <row r="189" spans="1:1" x14ac:dyDescent="0.15">
      <c r="A189" s="37"/>
    </row>
    <row r="190" spans="1:1" x14ac:dyDescent="0.15">
      <c r="A190" s="37"/>
    </row>
    <row r="191" spans="1:1" x14ac:dyDescent="0.15">
      <c r="A191" s="37"/>
    </row>
    <row r="192" spans="1:1" x14ac:dyDescent="0.15">
      <c r="A192" s="37"/>
    </row>
    <row r="193" spans="1:1" x14ac:dyDescent="0.15">
      <c r="A193" s="37"/>
    </row>
    <row r="194" spans="1:1" x14ac:dyDescent="0.15">
      <c r="A194" s="37"/>
    </row>
    <row r="195" spans="1:1" x14ac:dyDescent="0.15">
      <c r="A195" s="37"/>
    </row>
    <row r="196" spans="1:1" x14ac:dyDescent="0.15">
      <c r="A196" s="37"/>
    </row>
    <row r="197" spans="1:1" x14ac:dyDescent="0.15">
      <c r="A197" s="37"/>
    </row>
    <row r="198" spans="1:1" x14ac:dyDescent="0.15">
      <c r="A198" s="37"/>
    </row>
    <row r="199" spans="1:1" x14ac:dyDescent="0.15">
      <c r="A199" s="37"/>
    </row>
    <row r="200" spans="1:1" x14ac:dyDescent="0.15">
      <c r="A200" s="37"/>
    </row>
    <row r="201" spans="1:1" x14ac:dyDescent="0.15">
      <c r="A201" s="37"/>
    </row>
    <row r="202" spans="1:1" x14ac:dyDescent="0.15">
      <c r="A202" s="37"/>
    </row>
    <row r="203" spans="1:1" x14ac:dyDescent="0.15">
      <c r="A203" s="37"/>
    </row>
    <row r="204" spans="1:1" x14ac:dyDescent="0.15">
      <c r="A204" s="37"/>
    </row>
    <row r="205" spans="1:1" x14ac:dyDescent="0.15">
      <c r="A205" s="37"/>
    </row>
    <row r="206" spans="1:1" x14ac:dyDescent="0.15">
      <c r="A206" s="37"/>
    </row>
    <row r="207" spans="1:1" x14ac:dyDescent="0.15">
      <c r="A207" s="37"/>
    </row>
    <row r="208" spans="1:1" x14ac:dyDescent="0.15">
      <c r="A208" s="37"/>
    </row>
    <row r="209" spans="1:1" x14ac:dyDescent="0.15">
      <c r="A209" s="37"/>
    </row>
    <row r="210" spans="1:1" x14ac:dyDescent="0.15">
      <c r="A210" s="37"/>
    </row>
    <row r="211" spans="1:1" x14ac:dyDescent="0.15">
      <c r="A211" s="37"/>
    </row>
    <row r="212" spans="1:1" x14ac:dyDescent="0.15">
      <c r="A212" s="37"/>
    </row>
    <row r="213" spans="1:1" x14ac:dyDescent="0.15">
      <c r="A213" s="37"/>
    </row>
    <row r="214" spans="1:1" x14ac:dyDescent="0.15">
      <c r="A214" s="37"/>
    </row>
    <row r="215" spans="1:1" x14ac:dyDescent="0.15">
      <c r="A215" s="37"/>
    </row>
    <row r="216" spans="1:1" x14ac:dyDescent="0.15">
      <c r="A216" s="37"/>
    </row>
    <row r="217" spans="1:1" x14ac:dyDescent="0.15">
      <c r="A217" s="37"/>
    </row>
    <row r="218" spans="1:1" x14ac:dyDescent="0.15">
      <c r="A218" s="37"/>
    </row>
    <row r="219" spans="1:1" x14ac:dyDescent="0.15">
      <c r="A219" s="37"/>
    </row>
    <row r="220" spans="1:1" x14ac:dyDescent="0.15">
      <c r="A220" s="37"/>
    </row>
    <row r="221" spans="1:1" x14ac:dyDescent="0.15">
      <c r="A221" s="37"/>
    </row>
    <row r="222" spans="1:1" x14ac:dyDescent="0.15">
      <c r="A222" s="37"/>
    </row>
    <row r="223" spans="1:1" x14ac:dyDescent="0.15">
      <c r="A223" s="37"/>
    </row>
    <row r="224" spans="1:1" x14ac:dyDescent="0.15">
      <c r="A224" s="37"/>
    </row>
    <row r="225" spans="1:1" x14ac:dyDescent="0.15">
      <c r="A225" s="37"/>
    </row>
    <row r="226" spans="1:1" x14ac:dyDescent="0.15">
      <c r="A226" s="37"/>
    </row>
    <row r="227" spans="1:1" x14ac:dyDescent="0.15">
      <c r="A227" s="37"/>
    </row>
    <row r="228" spans="1:1" x14ac:dyDescent="0.15">
      <c r="A228" s="37"/>
    </row>
    <row r="229" spans="1:1" x14ac:dyDescent="0.15">
      <c r="A229" s="37"/>
    </row>
    <row r="230" spans="1:1" x14ac:dyDescent="0.15">
      <c r="A230" s="37"/>
    </row>
    <row r="231" spans="1:1" x14ac:dyDescent="0.15">
      <c r="A231" s="37"/>
    </row>
    <row r="232" spans="1:1" x14ac:dyDescent="0.15">
      <c r="A232" s="37"/>
    </row>
    <row r="233" spans="1:1" x14ac:dyDescent="0.15">
      <c r="A233" s="37"/>
    </row>
    <row r="234" spans="1:1" x14ac:dyDescent="0.15">
      <c r="A234" s="37"/>
    </row>
    <row r="235" spans="1:1" x14ac:dyDescent="0.15">
      <c r="A235" s="37"/>
    </row>
    <row r="236" spans="1:1" x14ac:dyDescent="0.15">
      <c r="A236" s="37"/>
    </row>
    <row r="237" spans="1:1" x14ac:dyDescent="0.15">
      <c r="A237" s="37"/>
    </row>
    <row r="238" spans="1:1" x14ac:dyDescent="0.15">
      <c r="A238" s="37"/>
    </row>
    <row r="239" spans="1:1" x14ac:dyDescent="0.15">
      <c r="A239" s="37"/>
    </row>
    <row r="240" spans="1:1" x14ac:dyDescent="0.15">
      <c r="A240" s="37"/>
    </row>
    <row r="241" spans="1:1" x14ac:dyDescent="0.15">
      <c r="A241" s="37"/>
    </row>
    <row r="242" spans="1:1" x14ac:dyDescent="0.15">
      <c r="A242" s="37"/>
    </row>
    <row r="243" spans="1:1" x14ac:dyDescent="0.15">
      <c r="A243" s="37"/>
    </row>
    <row r="244" spans="1:1" x14ac:dyDescent="0.15">
      <c r="A244" s="37"/>
    </row>
    <row r="245" spans="1:1" x14ac:dyDescent="0.15">
      <c r="A245" s="37"/>
    </row>
    <row r="246" spans="1:1" x14ac:dyDescent="0.15">
      <c r="A246" s="37"/>
    </row>
    <row r="247" spans="1:1" x14ac:dyDescent="0.15">
      <c r="A247" s="37"/>
    </row>
    <row r="248" spans="1:1" x14ac:dyDescent="0.15">
      <c r="A248" s="37"/>
    </row>
    <row r="249" spans="1:1" x14ac:dyDescent="0.15">
      <c r="A249" s="37"/>
    </row>
    <row r="250" spans="1:1" x14ac:dyDescent="0.15">
      <c r="A250" s="37"/>
    </row>
    <row r="251" spans="1:1" x14ac:dyDescent="0.15">
      <c r="A251" s="37"/>
    </row>
    <row r="252" spans="1:1" x14ac:dyDescent="0.15">
      <c r="A252" s="37"/>
    </row>
    <row r="253" spans="1:1" x14ac:dyDescent="0.15">
      <c r="A253" s="37"/>
    </row>
    <row r="254" spans="1:1" x14ac:dyDescent="0.15">
      <c r="A254" s="37"/>
    </row>
    <row r="255" spans="1:1" x14ac:dyDescent="0.15">
      <c r="A255" s="37"/>
    </row>
    <row r="256" spans="1:1" x14ac:dyDescent="0.15">
      <c r="A256" s="37"/>
    </row>
    <row r="257" spans="1:1" x14ac:dyDescent="0.15">
      <c r="A257" s="37"/>
    </row>
    <row r="258" spans="1:1" x14ac:dyDescent="0.15">
      <c r="A258" s="37"/>
    </row>
    <row r="259" spans="1:1" x14ac:dyDescent="0.15">
      <c r="A259" s="37"/>
    </row>
    <row r="260" spans="1:1" x14ac:dyDescent="0.15">
      <c r="A260" s="37"/>
    </row>
    <row r="261" spans="1:1" x14ac:dyDescent="0.15">
      <c r="A261" s="37"/>
    </row>
    <row r="262" spans="1:1" x14ac:dyDescent="0.15">
      <c r="A262" s="37"/>
    </row>
    <row r="263" spans="1:1" x14ac:dyDescent="0.15">
      <c r="A263" s="37"/>
    </row>
    <row r="264" spans="1:1" x14ac:dyDescent="0.15">
      <c r="A264" s="37"/>
    </row>
    <row r="265" spans="1:1" x14ac:dyDescent="0.15">
      <c r="A265" s="37"/>
    </row>
    <row r="266" spans="1:1" x14ac:dyDescent="0.15">
      <c r="A266" s="37"/>
    </row>
    <row r="267" spans="1:1" x14ac:dyDescent="0.15">
      <c r="A267" s="37"/>
    </row>
    <row r="268" spans="1:1" x14ac:dyDescent="0.15">
      <c r="A268" s="37"/>
    </row>
    <row r="269" spans="1:1" x14ac:dyDescent="0.15">
      <c r="A269" s="37"/>
    </row>
    <row r="270" spans="1:1" x14ac:dyDescent="0.15">
      <c r="A270" s="37"/>
    </row>
    <row r="271" spans="1:1" x14ac:dyDescent="0.15">
      <c r="A271" s="37"/>
    </row>
    <row r="272" spans="1:1" x14ac:dyDescent="0.15">
      <c r="A272" s="37"/>
    </row>
    <row r="273" spans="1:1" x14ac:dyDescent="0.15">
      <c r="A273" s="37"/>
    </row>
    <row r="274" spans="1:1" x14ac:dyDescent="0.15">
      <c r="A274" s="37"/>
    </row>
    <row r="275" spans="1:1" x14ac:dyDescent="0.15">
      <c r="A275" s="37"/>
    </row>
    <row r="276" spans="1:1" x14ac:dyDescent="0.15">
      <c r="A276" s="37"/>
    </row>
    <row r="277" spans="1:1" x14ac:dyDescent="0.15">
      <c r="A277" s="37"/>
    </row>
    <row r="278" spans="1:1" x14ac:dyDescent="0.15">
      <c r="A278" s="37"/>
    </row>
    <row r="279" spans="1:1" x14ac:dyDescent="0.15">
      <c r="A279" s="37"/>
    </row>
    <row r="280" spans="1:1" x14ac:dyDescent="0.15">
      <c r="A280" s="37"/>
    </row>
    <row r="281" spans="1:1" x14ac:dyDescent="0.15">
      <c r="A281" s="37"/>
    </row>
    <row r="282" spans="1:1" x14ac:dyDescent="0.15">
      <c r="A282" s="37"/>
    </row>
    <row r="283" spans="1:1" x14ac:dyDescent="0.15">
      <c r="A283" s="37"/>
    </row>
    <row r="284" spans="1:1" x14ac:dyDescent="0.15">
      <c r="A284" s="37"/>
    </row>
    <row r="285" spans="1:1" x14ac:dyDescent="0.15">
      <c r="A285" s="37"/>
    </row>
    <row r="286" spans="1:1" x14ac:dyDescent="0.15">
      <c r="A286" s="37"/>
    </row>
    <row r="287" spans="1:1" x14ac:dyDescent="0.15">
      <c r="A287" s="37"/>
    </row>
    <row r="288" spans="1:1" x14ac:dyDescent="0.15">
      <c r="A288" s="37"/>
    </row>
    <row r="289" spans="1:1" x14ac:dyDescent="0.15">
      <c r="A289" s="37"/>
    </row>
    <row r="290" spans="1:1" x14ac:dyDescent="0.15">
      <c r="A290" s="37"/>
    </row>
    <row r="291" spans="1:1" x14ac:dyDescent="0.15">
      <c r="A291" s="37"/>
    </row>
    <row r="292" spans="1:1" x14ac:dyDescent="0.15">
      <c r="A292" s="37"/>
    </row>
    <row r="293" spans="1:1" x14ac:dyDescent="0.15">
      <c r="A293" s="37"/>
    </row>
    <row r="294" spans="1:1" x14ac:dyDescent="0.15">
      <c r="A294" s="37"/>
    </row>
    <row r="295" spans="1:1" x14ac:dyDescent="0.15">
      <c r="A295" s="37"/>
    </row>
    <row r="296" spans="1:1" x14ac:dyDescent="0.15">
      <c r="A296" s="37"/>
    </row>
    <row r="297" spans="1:1" x14ac:dyDescent="0.15">
      <c r="A297" s="37"/>
    </row>
    <row r="298" spans="1:1" x14ac:dyDescent="0.15">
      <c r="A298" s="37"/>
    </row>
    <row r="299" spans="1:1" x14ac:dyDescent="0.15">
      <c r="A299" s="37"/>
    </row>
    <row r="300" spans="1:1" x14ac:dyDescent="0.15">
      <c r="A300" s="37"/>
    </row>
    <row r="301" spans="1:1" x14ac:dyDescent="0.15">
      <c r="A301" s="37"/>
    </row>
    <row r="302" spans="1:1" x14ac:dyDescent="0.15">
      <c r="A302" s="37"/>
    </row>
    <row r="303" spans="1:1" x14ac:dyDescent="0.15">
      <c r="A303" s="37"/>
    </row>
    <row r="304" spans="1:1" x14ac:dyDescent="0.15">
      <c r="A304" s="37"/>
    </row>
    <row r="305" spans="1:1" x14ac:dyDescent="0.15">
      <c r="A305" s="37"/>
    </row>
    <row r="306" spans="1:1" x14ac:dyDescent="0.15">
      <c r="A306" s="37"/>
    </row>
    <row r="307" spans="1:1" x14ac:dyDescent="0.15">
      <c r="A307" s="37"/>
    </row>
    <row r="308" spans="1:1" x14ac:dyDescent="0.15">
      <c r="A308" s="37"/>
    </row>
    <row r="309" spans="1:1" x14ac:dyDescent="0.15">
      <c r="A309" s="37"/>
    </row>
    <row r="310" spans="1:1" x14ac:dyDescent="0.15">
      <c r="A310" s="37"/>
    </row>
    <row r="311" spans="1:1" x14ac:dyDescent="0.15">
      <c r="A311" s="37"/>
    </row>
    <row r="312" spans="1:1" x14ac:dyDescent="0.15">
      <c r="A312" s="37"/>
    </row>
    <row r="313" spans="1:1" x14ac:dyDescent="0.15">
      <c r="A313" s="37"/>
    </row>
    <row r="314" spans="1:1" x14ac:dyDescent="0.15">
      <c r="A314" s="37"/>
    </row>
    <row r="315" spans="1:1" x14ac:dyDescent="0.15">
      <c r="A315" s="37"/>
    </row>
    <row r="316" spans="1:1" x14ac:dyDescent="0.15">
      <c r="A316" s="37"/>
    </row>
    <row r="317" spans="1:1" x14ac:dyDescent="0.15">
      <c r="A317" s="37"/>
    </row>
    <row r="318" spans="1:1" x14ac:dyDescent="0.15">
      <c r="A318" s="37"/>
    </row>
    <row r="319" spans="1:1" x14ac:dyDescent="0.15">
      <c r="A319" s="37"/>
    </row>
    <row r="320" spans="1:1" x14ac:dyDescent="0.15">
      <c r="A320" s="37"/>
    </row>
    <row r="321" spans="1:1" x14ac:dyDescent="0.15">
      <c r="A321" s="37"/>
    </row>
    <row r="322" spans="1:1" x14ac:dyDescent="0.15">
      <c r="A322" s="37"/>
    </row>
    <row r="323" spans="1:1" x14ac:dyDescent="0.15">
      <c r="A323" s="37"/>
    </row>
    <row r="324" spans="1:1" x14ac:dyDescent="0.15">
      <c r="A324" s="37"/>
    </row>
    <row r="325" spans="1:1" x14ac:dyDescent="0.15">
      <c r="A325" s="37"/>
    </row>
    <row r="326" spans="1:1" x14ac:dyDescent="0.15">
      <c r="A326" s="37"/>
    </row>
    <row r="327" spans="1:1" x14ac:dyDescent="0.15">
      <c r="A327" s="37"/>
    </row>
    <row r="328" spans="1:1" x14ac:dyDescent="0.15">
      <c r="A328" s="37"/>
    </row>
    <row r="329" spans="1:1" x14ac:dyDescent="0.15">
      <c r="A329" s="37"/>
    </row>
    <row r="330" spans="1:1" x14ac:dyDescent="0.15">
      <c r="A330" s="37"/>
    </row>
    <row r="331" spans="1:1" x14ac:dyDescent="0.15">
      <c r="A331" s="37"/>
    </row>
    <row r="332" spans="1:1" x14ac:dyDescent="0.15">
      <c r="A332" s="37"/>
    </row>
    <row r="333" spans="1:1" x14ac:dyDescent="0.15">
      <c r="A333" s="37"/>
    </row>
    <row r="334" spans="1:1" x14ac:dyDescent="0.15">
      <c r="A334" s="37"/>
    </row>
    <row r="335" spans="1:1" x14ac:dyDescent="0.15">
      <c r="A335" s="37"/>
    </row>
    <row r="336" spans="1:1" x14ac:dyDescent="0.15">
      <c r="A336" s="37"/>
    </row>
    <row r="337" spans="1:1" x14ac:dyDescent="0.15">
      <c r="A337" s="37"/>
    </row>
    <row r="338" spans="1:1" x14ac:dyDescent="0.15">
      <c r="A338" s="37"/>
    </row>
    <row r="339" spans="1:1" x14ac:dyDescent="0.15">
      <c r="A339" s="37"/>
    </row>
    <row r="340" spans="1:1" x14ac:dyDescent="0.15">
      <c r="A340" s="37"/>
    </row>
    <row r="341" spans="1:1" x14ac:dyDescent="0.15">
      <c r="A341" s="37"/>
    </row>
    <row r="342" spans="1:1" x14ac:dyDescent="0.15">
      <c r="A342" s="37"/>
    </row>
    <row r="343" spans="1:1" x14ac:dyDescent="0.15">
      <c r="A343" s="37"/>
    </row>
    <row r="344" spans="1:1" x14ac:dyDescent="0.15">
      <c r="A344" s="37"/>
    </row>
    <row r="345" spans="1:1" x14ac:dyDescent="0.15">
      <c r="A345" s="37"/>
    </row>
    <row r="346" spans="1:1" x14ac:dyDescent="0.15">
      <c r="A346" s="37"/>
    </row>
    <row r="347" spans="1:1" x14ac:dyDescent="0.15">
      <c r="A347" s="37"/>
    </row>
    <row r="348" spans="1:1" x14ac:dyDescent="0.15">
      <c r="A348" s="37"/>
    </row>
    <row r="349" spans="1:1" x14ac:dyDescent="0.15">
      <c r="A349" s="37"/>
    </row>
    <row r="350" spans="1:1" x14ac:dyDescent="0.15">
      <c r="A350" s="37"/>
    </row>
    <row r="351" spans="1:1" x14ac:dyDescent="0.15">
      <c r="A351" s="37"/>
    </row>
    <row r="352" spans="1:1" x14ac:dyDescent="0.15">
      <c r="A352" s="37"/>
    </row>
    <row r="353" spans="1:1" x14ac:dyDescent="0.15">
      <c r="A353" s="37"/>
    </row>
    <row r="354" spans="1:1" x14ac:dyDescent="0.15">
      <c r="A354" s="37"/>
    </row>
    <row r="355" spans="1:1" x14ac:dyDescent="0.15">
      <c r="A355" s="37"/>
    </row>
    <row r="356" spans="1:1" x14ac:dyDescent="0.15">
      <c r="A356" s="37"/>
    </row>
    <row r="357" spans="1:1" x14ac:dyDescent="0.15">
      <c r="A357" s="37"/>
    </row>
    <row r="358" spans="1:1" x14ac:dyDescent="0.15">
      <c r="A358" s="37"/>
    </row>
    <row r="359" spans="1:1" x14ac:dyDescent="0.15">
      <c r="A359" s="37"/>
    </row>
    <row r="360" spans="1:1" x14ac:dyDescent="0.15">
      <c r="A360" s="37"/>
    </row>
    <row r="361" spans="1:1" x14ac:dyDescent="0.15">
      <c r="A361" s="37"/>
    </row>
    <row r="362" spans="1:1" x14ac:dyDescent="0.15">
      <c r="A362" s="37"/>
    </row>
    <row r="363" spans="1:1" x14ac:dyDescent="0.15">
      <c r="A363" s="37"/>
    </row>
    <row r="364" spans="1:1" x14ac:dyDescent="0.15">
      <c r="A364" s="37"/>
    </row>
    <row r="365" spans="1:1" x14ac:dyDescent="0.15">
      <c r="A365" s="37"/>
    </row>
    <row r="366" spans="1:1" x14ac:dyDescent="0.15">
      <c r="A366" s="37"/>
    </row>
    <row r="367" spans="1:1" x14ac:dyDescent="0.15">
      <c r="A367" s="37"/>
    </row>
    <row r="368" spans="1:1" x14ac:dyDescent="0.15">
      <c r="A368" s="37"/>
    </row>
    <row r="369" spans="1:1" x14ac:dyDescent="0.15">
      <c r="A369" s="37"/>
    </row>
    <row r="370" spans="1:1" x14ac:dyDescent="0.15">
      <c r="A370" s="37"/>
    </row>
    <row r="371" spans="1:1" x14ac:dyDescent="0.15">
      <c r="A371" s="37"/>
    </row>
    <row r="372" spans="1:1" x14ac:dyDescent="0.15">
      <c r="A372" s="37"/>
    </row>
    <row r="373" spans="1:1" x14ac:dyDescent="0.15">
      <c r="A373" s="37"/>
    </row>
    <row r="374" spans="1:1" x14ac:dyDescent="0.15">
      <c r="A374" s="37"/>
    </row>
    <row r="375" spans="1:1" x14ac:dyDescent="0.15">
      <c r="A375" s="37"/>
    </row>
    <row r="376" spans="1:1" x14ac:dyDescent="0.15">
      <c r="A376" s="37"/>
    </row>
    <row r="377" spans="1:1" x14ac:dyDescent="0.15">
      <c r="A377" s="37"/>
    </row>
    <row r="378" spans="1:1" x14ac:dyDescent="0.15">
      <c r="A378" s="37"/>
    </row>
    <row r="379" spans="1:1" x14ac:dyDescent="0.15">
      <c r="A379" s="37"/>
    </row>
    <row r="380" spans="1:1" x14ac:dyDescent="0.15">
      <c r="A380" s="37"/>
    </row>
    <row r="381" spans="1:1" x14ac:dyDescent="0.15">
      <c r="A381" s="37"/>
    </row>
    <row r="382" spans="1:1" x14ac:dyDescent="0.15">
      <c r="A382" s="37"/>
    </row>
    <row r="383" spans="1:1" x14ac:dyDescent="0.15">
      <c r="A383" s="37"/>
    </row>
    <row r="384" spans="1:1" x14ac:dyDescent="0.15">
      <c r="A384" s="37"/>
    </row>
    <row r="385" spans="1:1" x14ac:dyDescent="0.15">
      <c r="A385" s="37"/>
    </row>
    <row r="386" spans="1:1" x14ac:dyDescent="0.15">
      <c r="A386" s="37"/>
    </row>
    <row r="387" spans="1:1" x14ac:dyDescent="0.15">
      <c r="A387" s="37"/>
    </row>
    <row r="388" spans="1:1" x14ac:dyDescent="0.15">
      <c r="A388" s="37"/>
    </row>
    <row r="389" spans="1:1" x14ac:dyDescent="0.15">
      <c r="A389" s="37"/>
    </row>
    <row r="390" spans="1:1" x14ac:dyDescent="0.15">
      <c r="A390" s="37"/>
    </row>
    <row r="391" spans="1:1" x14ac:dyDescent="0.15">
      <c r="A391" s="37"/>
    </row>
    <row r="392" spans="1:1" x14ac:dyDescent="0.15">
      <c r="A392" s="37"/>
    </row>
    <row r="393" spans="1:1" x14ac:dyDescent="0.15">
      <c r="A393" s="37"/>
    </row>
    <row r="394" spans="1:1" x14ac:dyDescent="0.15">
      <c r="A394" s="37"/>
    </row>
    <row r="395" spans="1:1" x14ac:dyDescent="0.15">
      <c r="A395" s="37"/>
    </row>
    <row r="396" spans="1:1" x14ac:dyDescent="0.15">
      <c r="A396" s="37"/>
    </row>
    <row r="397" spans="1:1" x14ac:dyDescent="0.15">
      <c r="A397" s="37"/>
    </row>
    <row r="398" spans="1:1" x14ac:dyDescent="0.15">
      <c r="A398" s="37"/>
    </row>
    <row r="399" spans="1:1" x14ac:dyDescent="0.15">
      <c r="A399" s="37"/>
    </row>
    <row r="400" spans="1:1" x14ac:dyDescent="0.15">
      <c r="A400" s="37"/>
    </row>
    <row r="401" spans="1:1" x14ac:dyDescent="0.15">
      <c r="A401" s="37"/>
    </row>
    <row r="402" spans="1:1" x14ac:dyDescent="0.15">
      <c r="A402" s="37"/>
    </row>
    <row r="403" spans="1:1" x14ac:dyDescent="0.15">
      <c r="A403" s="37"/>
    </row>
    <row r="404" spans="1:1" x14ac:dyDescent="0.15">
      <c r="A404" s="37"/>
    </row>
    <row r="405" spans="1:1" x14ac:dyDescent="0.15">
      <c r="A405" s="37"/>
    </row>
    <row r="406" spans="1:1" x14ac:dyDescent="0.15">
      <c r="A406" s="37"/>
    </row>
    <row r="407" spans="1:1" x14ac:dyDescent="0.15">
      <c r="A407" s="37"/>
    </row>
    <row r="408" spans="1:1" x14ac:dyDescent="0.15">
      <c r="A408" s="37"/>
    </row>
    <row r="409" spans="1:1" x14ac:dyDescent="0.15">
      <c r="A409" s="37"/>
    </row>
    <row r="410" spans="1:1" x14ac:dyDescent="0.15">
      <c r="A410" s="37"/>
    </row>
    <row r="411" spans="1:1" x14ac:dyDescent="0.15">
      <c r="A411" s="37"/>
    </row>
    <row r="412" spans="1:1" x14ac:dyDescent="0.15">
      <c r="A412" s="37"/>
    </row>
    <row r="413" spans="1:1" x14ac:dyDescent="0.15">
      <c r="A413" s="37"/>
    </row>
  </sheetData>
  <sheetProtection sheet="1" objects="1" scenarios="1"/>
  <mergeCells count="11">
    <mergeCell ref="A6:G6"/>
    <mergeCell ref="A1:G1"/>
    <mergeCell ref="A2:G2"/>
    <mergeCell ref="A3:G3"/>
    <mergeCell ref="A4:G4"/>
    <mergeCell ref="A5:G5"/>
    <mergeCell ref="C8:C9"/>
    <mergeCell ref="D8:D9"/>
    <mergeCell ref="E8:E9"/>
    <mergeCell ref="F8:F9"/>
    <mergeCell ref="G8:G9"/>
  </mergeCells>
  <printOptions horizontalCentered="1"/>
  <pageMargins left="0.2" right="0.23" top="0.39" bottom="0.28999999999999998" header="0.17" footer="0.28999999999999998"/>
  <pageSetup orientation="landscape" r:id="rId1"/>
  <headerFooter alignWithMargins="0">
    <oddFooter>&amp;R&amp;A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D0BDA-B1FD-431B-8387-1A3FB15CB33D}">
  <sheetPr>
    <pageSetUpPr fitToPage="1"/>
  </sheetPr>
  <dimension ref="A1:G413"/>
  <sheetViews>
    <sheetView workbookViewId="0">
      <selection sqref="A1:G1"/>
    </sheetView>
  </sheetViews>
  <sheetFormatPr baseColWidth="10" defaultColWidth="8" defaultRowHeight="12" x14ac:dyDescent="0.15"/>
  <cols>
    <col min="1" max="1" width="4.83203125" style="38" customWidth="1"/>
    <col min="2" max="2" width="44.33203125" style="2" customWidth="1"/>
    <col min="3" max="7" width="12.83203125" style="2" customWidth="1"/>
    <col min="8" max="16384" width="8" style="2"/>
  </cols>
  <sheetData>
    <row r="1" spans="1:7" s="1" customFormat="1" x14ac:dyDescent="0.15">
      <c r="A1" s="188" t="s">
        <v>58</v>
      </c>
      <c r="B1" s="188"/>
      <c r="C1" s="188"/>
      <c r="D1" s="188"/>
      <c r="E1" s="188"/>
      <c r="F1" s="188"/>
      <c r="G1" s="188"/>
    </row>
    <row r="2" spans="1:7" s="1" customFormat="1" x14ac:dyDescent="0.15">
      <c r="A2" s="189" t="str">
        <f>'[13]Cover Page'!B12</f>
        <v xml:space="preserve"> Univ of Illinois -System Office</v>
      </c>
      <c r="B2" s="189"/>
      <c r="C2" s="189"/>
      <c r="D2" s="189"/>
      <c r="E2" s="189"/>
      <c r="F2" s="189"/>
      <c r="G2" s="189"/>
    </row>
    <row r="3" spans="1:7" s="1" customFormat="1" x14ac:dyDescent="0.15">
      <c r="A3" s="188" t="s">
        <v>59</v>
      </c>
      <c r="B3" s="188"/>
      <c r="C3" s="188"/>
      <c r="D3" s="188"/>
      <c r="E3" s="188"/>
      <c r="F3" s="188"/>
      <c r="G3" s="188"/>
    </row>
    <row r="4" spans="1:7" s="1" customFormat="1" x14ac:dyDescent="0.15">
      <c r="A4" s="188" t="s">
        <v>60</v>
      </c>
      <c r="B4" s="188"/>
      <c r="C4" s="188"/>
      <c r="D4" s="188"/>
      <c r="E4" s="188"/>
      <c r="F4" s="188"/>
      <c r="G4" s="188"/>
    </row>
    <row r="5" spans="1:7" s="1" customFormat="1" x14ac:dyDescent="0.15">
      <c r="A5" s="189">
        <f>CSU!A5</f>
        <v>2022</v>
      </c>
      <c r="B5" s="189"/>
      <c r="C5" s="189"/>
      <c r="D5" s="189"/>
      <c r="E5" s="189"/>
      <c r="F5" s="189"/>
      <c r="G5" s="189"/>
    </row>
    <row r="6" spans="1:7" x14ac:dyDescent="0.15">
      <c r="A6" s="187"/>
      <c r="B6" s="187"/>
      <c r="C6" s="187"/>
      <c r="D6" s="187"/>
      <c r="E6" s="187"/>
      <c r="F6" s="187"/>
      <c r="G6" s="187"/>
    </row>
    <row r="7" spans="1:7" ht="13" thickBot="1" x14ac:dyDescent="0.2">
      <c r="A7" s="3" t="s">
        <v>61</v>
      </c>
      <c r="B7" s="3" t="s">
        <v>62</v>
      </c>
      <c r="C7" s="3" t="s">
        <v>63</v>
      </c>
      <c r="D7" s="3" t="s">
        <v>64</v>
      </c>
      <c r="E7" s="3" t="s">
        <v>65</v>
      </c>
      <c r="F7" s="3" t="s">
        <v>66</v>
      </c>
      <c r="G7" s="3" t="s">
        <v>67</v>
      </c>
    </row>
    <row r="8" spans="1:7" ht="12" customHeight="1" x14ac:dyDescent="0.15">
      <c r="A8" s="4"/>
      <c r="C8" s="185" t="s">
        <v>68</v>
      </c>
      <c r="D8" s="185" t="s">
        <v>69</v>
      </c>
      <c r="E8" s="185" t="s">
        <v>70</v>
      </c>
      <c r="F8" s="185" t="s">
        <v>71</v>
      </c>
      <c r="G8" s="185" t="s">
        <v>72</v>
      </c>
    </row>
    <row r="9" spans="1:7" ht="13" thickBot="1" x14ac:dyDescent="0.2">
      <c r="A9" s="4"/>
      <c r="B9" s="2" t="s">
        <v>73</v>
      </c>
      <c r="C9" s="186"/>
      <c r="D9" s="186"/>
      <c r="E9" s="186"/>
      <c r="F9" s="186"/>
      <c r="G9" s="186"/>
    </row>
    <row r="10" spans="1:7" s="1" customFormat="1" ht="13" customHeight="1" x14ac:dyDescent="0.15">
      <c r="A10" s="5">
        <v>100</v>
      </c>
      <c r="B10" s="6" t="s">
        <v>74</v>
      </c>
      <c r="C10" s="7">
        <v>94461.7</v>
      </c>
      <c r="D10" s="8">
        <v>19300</v>
      </c>
      <c r="E10" s="8">
        <v>1482.8000000000002</v>
      </c>
      <c r="F10" s="8">
        <v>-316</v>
      </c>
      <c r="G10" s="9">
        <v>111962.9</v>
      </c>
    </row>
    <row r="11" spans="1:7" ht="13" thickBot="1" x14ac:dyDescent="0.2">
      <c r="A11" s="10">
        <v>200</v>
      </c>
      <c r="B11" s="11" t="s">
        <v>75</v>
      </c>
      <c r="C11" s="12">
        <v>0</v>
      </c>
      <c r="D11" s="13">
        <v>0</v>
      </c>
      <c r="E11" s="13">
        <v>0</v>
      </c>
      <c r="F11" s="13">
        <v>0</v>
      </c>
      <c r="G11" s="14">
        <v>0</v>
      </c>
    </row>
    <row r="12" spans="1:7" ht="13.75" customHeight="1" thickTop="1" x14ac:dyDescent="0.15">
      <c r="A12" s="15">
        <v>201</v>
      </c>
      <c r="B12" s="16" t="s">
        <v>5</v>
      </c>
      <c r="C12" s="17">
        <v>0</v>
      </c>
      <c r="D12" s="18">
        <v>0</v>
      </c>
      <c r="E12" s="18">
        <v>0</v>
      </c>
      <c r="F12" s="18">
        <v>0</v>
      </c>
      <c r="G12" s="19">
        <v>0</v>
      </c>
    </row>
    <row r="13" spans="1:7" x14ac:dyDescent="0.15">
      <c r="A13" s="15">
        <v>202</v>
      </c>
      <c r="B13" s="16" t="s">
        <v>4</v>
      </c>
      <c r="C13" s="17">
        <v>0</v>
      </c>
      <c r="D13" s="18">
        <v>0</v>
      </c>
      <c r="E13" s="18">
        <v>0</v>
      </c>
      <c r="F13" s="18">
        <v>0</v>
      </c>
      <c r="G13" s="19">
        <v>0</v>
      </c>
    </row>
    <row r="14" spans="1:7" ht="13" thickBot="1" x14ac:dyDescent="0.2">
      <c r="A14" s="20">
        <v>300</v>
      </c>
      <c r="B14" s="21" t="s">
        <v>76</v>
      </c>
      <c r="C14" s="22">
        <v>0</v>
      </c>
      <c r="D14" s="23">
        <v>0</v>
      </c>
      <c r="E14" s="23">
        <v>0</v>
      </c>
      <c r="F14" s="23">
        <v>0</v>
      </c>
      <c r="G14" s="24">
        <v>0</v>
      </c>
    </row>
    <row r="15" spans="1:7" ht="13" thickTop="1" x14ac:dyDescent="0.15">
      <c r="A15" s="25">
        <v>301</v>
      </c>
      <c r="B15" s="26" t="s">
        <v>5</v>
      </c>
      <c r="C15" s="27"/>
      <c r="D15" s="28"/>
      <c r="E15" s="28"/>
      <c r="F15" s="28"/>
      <c r="G15" s="19">
        <v>0</v>
      </c>
    </row>
    <row r="16" spans="1:7" s="1" customFormat="1" x14ac:dyDescent="0.15">
      <c r="A16" s="25">
        <v>302</v>
      </c>
      <c r="B16" s="26" t="s">
        <v>4</v>
      </c>
      <c r="C16" s="27"/>
      <c r="D16" s="28"/>
      <c r="E16" s="28"/>
      <c r="F16" s="28"/>
      <c r="G16" s="19">
        <v>0</v>
      </c>
    </row>
    <row r="17" spans="1:7" s="1" customFormat="1" ht="13" thickBot="1" x14ac:dyDescent="0.2">
      <c r="A17" s="20">
        <v>400</v>
      </c>
      <c r="B17" s="21" t="s">
        <v>77</v>
      </c>
      <c r="C17" s="22">
        <v>0</v>
      </c>
      <c r="D17" s="23">
        <v>0</v>
      </c>
      <c r="E17" s="23">
        <v>0</v>
      </c>
      <c r="F17" s="23">
        <v>0</v>
      </c>
      <c r="G17" s="24">
        <v>0</v>
      </c>
    </row>
    <row r="18" spans="1:7" ht="13" thickTop="1" x14ac:dyDescent="0.15">
      <c r="A18" s="25">
        <v>401</v>
      </c>
      <c r="B18" s="26" t="s">
        <v>5</v>
      </c>
      <c r="C18" s="27"/>
      <c r="D18" s="28"/>
      <c r="E18" s="28"/>
      <c r="F18" s="28"/>
      <c r="G18" s="19">
        <v>0</v>
      </c>
    </row>
    <row r="19" spans="1:7" x14ac:dyDescent="0.15">
      <c r="A19" s="25">
        <v>402</v>
      </c>
      <c r="B19" s="26" t="s">
        <v>4</v>
      </c>
      <c r="C19" s="27"/>
      <c r="D19" s="28"/>
      <c r="E19" s="28"/>
      <c r="F19" s="28"/>
      <c r="G19" s="19">
        <v>0</v>
      </c>
    </row>
    <row r="20" spans="1:7" ht="13" thickBot="1" x14ac:dyDescent="0.2">
      <c r="A20" s="20">
        <v>500</v>
      </c>
      <c r="B20" s="21" t="s">
        <v>78</v>
      </c>
      <c r="C20" s="22">
        <v>0</v>
      </c>
      <c r="D20" s="23">
        <v>0</v>
      </c>
      <c r="E20" s="23">
        <v>0</v>
      </c>
      <c r="F20" s="23">
        <v>0</v>
      </c>
      <c r="G20" s="24">
        <v>0</v>
      </c>
    </row>
    <row r="21" spans="1:7" ht="13" thickTop="1" x14ac:dyDescent="0.15">
      <c r="A21" s="25">
        <v>501</v>
      </c>
      <c r="B21" s="26" t="s">
        <v>5</v>
      </c>
      <c r="C21" s="27"/>
      <c r="D21" s="28"/>
      <c r="E21" s="28"/>
      <c r="F21" s="28"/>
      <c r="G21" s="19">
        <v>0</v>
      </c>
    </row>
    <row r="22" spans="1:7" x14ac:dyDescent="0.15">
      <c r="A22" s="25">
        <v>502</v>
      </c>
      <c r="B22" s="26" t="s">
        <v>4</v>
      </c>
      <c r="C22" s="27"/>
      <c r="D22" s="28"/>
      <c r="E22" s="28"/>
      <c r="F22" s="28"/>
      <c r="G22" s="19">
        <v>0</v>
      </c>
    </row>
    <row r="23" spans="1:7" ht="13" thickBot="1" x14ac:dyDescent="0.2">
      <c r="A23" s="20">
        <v>600</v>
      </c>
      <c r="B23" s="21" t="s">
        <v>79</v>
      </c>
      <c r="C23" s="22">
        <v>0</v>
      </c>
      <c r="D23" s="23">
        <v>0</v>
      </c>
      <c r="E23" s="23">
        <v>0</v>
      </c>
      <c r="F23" s="23">
        <v>0</v>
      </c>
      <c r="G23" s="24">
        <v>0</v>
      </c>
    </row>
    <row r="24" spans="1:7" ht="13" thickTop="1" x14ac:dyDescent="0.15">
      <c r="A24" s="25">
        <v>601</v>
      </c>
      <c r="B24" s="26" t="s">
        <v>5</v>
      </c>
      <c r="C24" s="27"/>
      <c r="D24" s="28"/>
      <c r="E24" s="28"/>
      <c r="F24" s="28"/>
      <c r="G24" s="19">
        <v>0</v>
      </c>
    </row>
    <row r="25" spans="1:7" x14ac:dyDescent="0.15">
      <c r="A25" s="25">
        <v>602</v>
      </c>
      <c r="B25" s="26" t="s">
        <v>4</v>
      </c>
      <c r="C25" s="27"/>
      <c r="D25" s="28"/>
      <c r="E25" s="28"/>
      <c r="F25" s="28"/>
      <c r="G25" s="19">
        <v>0</v>
      </c>
    </row>
    <row r="26" spans="1:7" ht="13" thickBot="1" x14ac:dyDescent="0.2">
      <c r="A26" s="20">
        <v>700</v>
      </c>
      <c r="B26" s="21" t="s">
        <v>80</v>
      </c>
      <c r="C26" s="22">
        <v>0</v>
      </c>
      <c r="D26" s="23">
        <v>0</v>
      </c>
      <c r="E26" s="23">
        <v>0</v>
      </c>
      <c r="F26" s="23">
        <v>0</v>
      </c>
      <c r="G26" s="24">
        <v>0</v>
      </c>
    </row>
    <row r="27" spans="1:7" ht="13" thickTop="1" x14ac:dyDescent="0.15">
      <c r="A27" s="25">
        <v>701</v>
      </c>
      <c r="B27" s="26" t="s">
        <v>5</v>
      </c>
      <c r="C27" s="27"/>
      <c r="D27" s="28"/>
      <c r="E27" s="28"/>
      <c r="F27" s="28"/>
      <c r="G27" s="19">
        <v>0</v>
      </c>
    </row>
    <row r="28" spans="1:7" x14ac:dyDescent="0.15">
      <c r="A28" s="25">
        <v>702</v>
      </c>
      <c r="B28" s="26" t="s">
        <v>4</v>
      </c>
      <c r="C28" s="27"/>
      <c r="D28" s="28"/>
      <c r="E28" s="28"/>
      <c r="F28" s="28"/>
      <c r="G28" s="19">
        <v>0</v>
      </c>
    </row>
    <row r="29" spans="1:7" ht="13" thickBot="1" x14ac:dyDescent="0.2">
      <c r="A29" s="20">
        <v>800</v>
      </c>
      <c r="B29" s="21" t="s">
        <v>81</v>
      </c>
      <c r="C29" s="22">
        <v>0</v>
      </c>
      <c r="D29" s="23">
        <v>0</v>
      </c>
      <c r="E29" s="23">
        <v>0</v>
      </c>
      <c r="F29" s="23">
        <v>0</v>
      </c>
      <c r="G29" s="24">
        <v>0</v>
      </c>
    </row>
    <row r="30" spans="1:7" ht="13" thickTop="1" x14ac:dyDescent="0.15">
      <c r="A30" s="25">
        <v>801</v>
      </c>
      <c r="B30" s="26" t="s">
        <v>5</v>
      </c>
      <c r="C30" s="27"/>
      <c r="D30" s="28"/>
      <c r="E30" s="28"/>
      <c r="F30" s="28"/>
      <c r="G30" s="19">
        <v>0</v>
      </c>
    </row>
    <row r="31" spans="1:7" x14ac:dyDescent="0.15">
      <c r="A31" s="25">
        <v>802</v>
      </c>
      <c r="B31" s="26" t="s">
        <v>4</v>
      </c>
      <c r="C31" s="27"/>
      <c r="D31" s="28"/>
      <c r="E31" s="28"/>
      <c r="F31" s="28"/>
      <c r="G31" s="19">
        <v>0</v>
      </c>
    </row>
    <row r="32" spans="1:7" ht="13" thickBot="1" x14ac:dyDescent="0.2">
      <c r="A32" s="20">
        <v>900</v>
      </c>
      <c r="B32" s="21" t="s">
        <v>82</v>
      </c>
      <c r="C32" s="22">
        <v>0</v>
      </c>
      <c r="D32" s="23">
        <v>0</v>
      </c>
      <c r="E32" s="23">
        <v>0</v>
      </c>
      <c r="F32" s="23">
        <v>0</v>
      </c>
      <c r="G32" s="24">
        <v>0</v>
      </c>
    </row>
    <row r="33" spans="1:7" ht="13" thickTop="1" x14ac:dyDescent="0.15">
      <c r="A33" s="25">
        <v>901</v>
      </c>
      <c r="B33" s="26" t="s">
        <v>5</v>
      </c>
      <c r="C33" s="27"/>
      <c r="D33" s="28"/>
      <c r="E33" s="28"/>
      <c r="F33" s="28"/>
      <c r="G33" s="19">
        <v>0</v>
      </c>
    </row>
    <row r="34" spans="1:7" x14ac:dyDescent="0.15">
      <c r="A34" s="25">
        <v>902</v>
      </c>
      <c r="B34" s="26" t="s">
        <v>4</v>
      </c>
      <c r="C34" s="27"/>
      <c r="D34" s="28"/>
      <c r="E34" s="28"/>
      <c r="F34" s="28"/>
      <c r="G34" s="19">
        <v>0</v>
      </c>
    </row>
    <row r="35" spans="1:7" ht="13" thickBot="1" x14ac:dyDescent="0.2">
      <c r="A35" s="20">
        <v>1000</v>
      </c>
      <c r="B35" s="21" t="s">
        <v>83</v>
      </c>
      <c r="C35" s="22">
        <v>0</v>
      </c>
      <c r="D35" s="23">
        <v>0</v>
      </c>
      <c r="E35" s="23">
        <v>0</v>
      </c>
      <c r="F35" s="23">
        <v>0</v>
      </c>
      <c r="G35" s="24">
        <v>0</v>
      </c>
    </row>
    <row r="36" spans="1:7" ht="13" thickTop="1" x14ac:dyDescent="0.15">
      <c r="A36" s="25">
        <v>1001</v>
      </c>
      <c r="B36" s="26" t="s">
        <v>5</v>
      </c>
      <c r="C36" s="27"/>
      <c r="D36" s="28"/>
      <c r="E36" s="28"/>
      <c r="F36" s="28"/>
      <c r="G36" s="19">
        <v>0</v>
      </c>
    </row>
    <row r="37" spans="1:7" x14ac:dyDescent="0.15">
      <c r="A37" s="25">
        <v>1002</v>
      </c>
      <c r="B37" s="26" t="s">
        <v>4</v>
      </c>
      <c r="C37" s="27"/>
      <c r="D37" s="28"/>
      <c r="E37" s="28"/>
      <c r="F37" s="28"/>
      <c r="G37" s="19">
        <v>0</v>
      </c>
    </row>
    <row r="38" spans="1:7" ht="13" thickBot="1" x14ac:dyDescent="0.2">
      <c r="A38" s="20">
        <v>1100</v>
      </c>
      <c r="B38" s="21" t="s">
        <v>84</v>
      </c>
      <c r="C38" s="22">
        <v>0</v>
      </c>
      <c r="D38" s="23">
        <v>0</v>
      </c>
      <c r="E38" s="23">
        <v>0</v>
      </c>
      <c r="F38" s="23">
        <v>0</v>
      </c>
      <c r="G38" s="24">
        <v>0</v>
      </c>
    </row>
    <row r="39" spans="1:7" ht="13" thickTop="1" x14ac:dyDescent="0.15">
      <c r="A39" s="25">
        <v>1101</v>
      </c>
      <c r="B39" s="26" t="s">
        <v>5</v>
      </c>
      <c r="C39" s="27"/>
      <c r="D39" s="28"/>
      <c r="E39" s="28"/>
      <c r="F39" s="28"/>
      <c r="G39" s="19">
        <v>0</v>
      </c>
    </row>
    <row r="40" spans="1:7" ht="13" thickBot="1" x14ac:dyDescent="0.2">
      <c r="A40" s="29">
        <v>1102</v>
      </c>
      <c r="B40" s="30" t="s">
        <v>4</v>
      </c>
      <c r="C40" s="31"/>
      <c r="D40" s="32"/>
      <c r="E40" s="32"/>
      <c r="F40" s="32"/>
      <c r="G40" s="33">
        <v>0</v>
      </c>
    </row>
    <row r="41" spans="1:7" x14ac:dyDescent="0.15">
      <c r="A41" s="4" t="s">
        <v>85</v>
      </c>
    </row>
    <row r="42" spans="1:7" x14ac:dyDescent="0.15">
      <c r="A42" s="34" t="s">
        <v>86</v>
      </c>
      <c r="B42" s="35" t="s">
        <v>87</v>
      </c>
    </row>
    <row r="43" spans="1:7" x14ac:dyDescent="0.15">
      <c r="A43" s="34" t="s">
        <v>88</v>
      </c>
      <c r="B43" s="35" t="s">
        <v>89</v>
      </c>
    </row>
    <row r="44" spans="1:7" x14ac:dyDescent="0.15">
      <c r="A44" s="4"/>
      <c r="B44" s="36"/>
      <c r="C44" s="36"/>
      <c r="D44" s="36"/>
      <c r="E44" s="36"/>
      <c r="F44" s="36"/>
      <c r="G44" s="36"/>
    </row>
    <row r="45" spans="1:7" x14ac:dyDescent="0.15">
      <c r="A45" s="4"/>
      <c r="B45" s="36"/>
      <c r="C45" s="36"/>
      <c r="D45" s="36"/>
      <c r="E45" s="36"/>
      <c r="F45" s="36"/>
      <c r="G45" s="36"/>
    </row>
    <row r="46" spans="1:7" x14ac:dyDescent="0.15">
      <c r="A46" s="4"/>
      <c r="B46" s="36"/>
      <c r="C46" s="36"/>
      <c r="D46" s="36"/>
      <c r="E46" s="36"/>
      <c r="F46" s="36"/>
      <c r="G46" s="36"/>
    </row>
    <row r="47" spans="1:7" x14ac:dyDescent="0.15">
      <c r="A47" s="4"/>
      <c r="B47" s="36"/>
      <c r="C47" s="36"/>
      <c r="D47" s="36"/>
      <c r="E47" s="36"/>
      <c r="F47" s="36"/>
      <c r="G47" s="36"/>
    </row>
    <row r="48" spans="1:7" x14ac:dyDescent="0.15">
      <c r="A48" s="4"/>
      <c r="B48" s="36"/>
      <c r="C48" s="36"/>
      <c r="D48" s="36"/>
      <c r="E48" s="36"/>
      <c r="F48" s="36"/>
      <c r="G48" s="36"/>
    </row>
    <row r="49" spans="1:7" x14ac:dyDescent="0.15">
      <c r="A49" s="4"/>
      <c r="B49" s="36"/>
      <c r="C49" s="36"/>
      <c r="D49" s="36"/>
      <c r="E49" s="36"/>
      <c r="F49" s="36"/>
      <c r="G49" s="36"/>
    </row>
    <row r="50" spans="1:7" x14ac:dyDescent="0.15">
      <c r="A50" s="4"/>
      <c r="B50" s="36"/>
      <c r="C50" s="36"/>
      <c r="D50" s="36"/>
      <c r="E50" s="36"/>
      <c r="F50" s="36"/>
      <c r="G50" s="36"/>
    </row>
    <row r="51" spans="1:7" x14ac:dyDescent="0.15">
      <c r="A51" s="4"/>
      <c r="B51" s="36"/>
      <c r="C51" s="36"/>
      <c r="D51" s="36"/>
      <c r="E51" s="36"/>
      <c r="F51" s="36"/>
      <c r="G51" s="36"/>
    </row>
    <row r="52" spans="1:7" x14ac:dyDescent="0.15">
      <c r="A52" s="4"/>
      <c r="B52" s="36"/>
      <c r="C52" s="36"/>
      <c r="D52" s="36"/>
      <c r="E52" s="36"/>
      <c r="F52" s="36"/>
      <c r="G52" s="36"/>
    </row>
    <row r="53" spans="1:7" x14ac:dyDescent="0.15">
      <c r="A53" s="4"/>
    </row>
    <row r="54" spans="1:7" x14ac:dyDescent="0.15">
      <c r="A54" s="4"/>
    </row>
    <row r="55" spans="1:7" x14ac:dyDescent="0.15">
      <c r="A55" s="4"/>
    </row>
    <row r="56" spans="1:7" x14ac:dyDescent="0.15">
      <c r="A56" s="4"/>
    </row>
    <row r="57" spans="1:7" x14ac:dyDescent="0.15">
      <c r="A57" s="4"/>
    </row>
    <row r="58" spans="1:7" x14ac:dyDescent="0.15">
      <c r="A58" s="4"/>
    </row>
    <row r="59" spans="1:7" x14ac:dyDescent="0.15">
      <c r="A59" s="4"/>
    </row>
    <row r="60" spans="1:7" x14ac:dyDescent="0.15">
      <c r="A60" s="4"/>
    </row>
    <row r="61" spans="1:7" x14ac:dyDescent="0.15">
      <c r="A61" s="4"/>
    </row>
    <row r="62" spans="1:7" x14ac:dyDescent="0.15">
      <c r="A62" s="4"/>
    </row>
    <row r="63" spans="1:7" x14ac:dyDescent="0.15">
      <c r="A63" s="4"/>
    </row>
    <row r="64" spans="1:7" x14ac:dyDescent="0.15">
      <c r="A64" s="4"/>
    </row>
    <row r="65" spans="1:1" x14ac:dyDescent="0.15">
      <c r="A65" s="4"/>
    </row>
    <row r="66" spans="1:1" x14ac:dyDescent="0.15">
      <c r="A66" s="4"/>
    </row>
    <row r="67" spans="1:1" x14ac:dyDescent="0.15">
      <c r="A67" s="4"/>
    </row>
    <row r="68" spans="1:1" x14ac:dyDescent="0.15">
      <c r="A68" s="4"/>
    </row>
    <row r="69" spans="1:1" x14ac:dyDescent="0.15">
      <c r="A69" s="4"/>
    </row>
    <row r="70" spans="1:1" x14ac:dyDescent="0.15">
      <c r="A70" s="4"/>
    </row>
    <row r="71" spans="1:1" x14ac:dyDescent="0.15">
      <c r="A71" s="4"/>
    </row>
    <row r="72" spans="1:1" x14ac:dyDescent="0.15">
      <c r="A72" s="4"/>
    </row>
    <row r="73" spans="1:1" x14ac:dyDescent="0.15">
      <c r="A73" s="4"/>
    </row>
    <row r="74" spans="1:1" x14ac:dyDescent="0.15">
      <c r="A74" s="4"/>
    </row>
    <row r="75" spans="1:1" x14ac:dyDescent="0.15">
      <c r="A75" s="4"/>
    </row>
    <row r="76" spans="1:1" x14ac:dyDescent="0.15">
      <c r="A76" s="4"/>
    </row>
    <row r="77" spans="1:1" x14ac:dyDescent="0.15">
      <c r="A77" s="4"/>
    </row>
    <row r="78" spans="1:1" x14ac:dyDescent="0.15">
      <c r="A78" s="4"/>
    </row>
    <row r="79" spans="1:1" x14ac:dyDescent="0.15">
      <c r="A79" s="4"/>
    </row>
    <row r="80" spans="1:1" x14ac:dyDescent="0.15">
      <c r="A80" s="4"/>
    </row>
    <row r="81" spans="1:1" x14ac:dyDescent="0.15">
      <c r="A81" s="4"/>
    </row>
    <row r="82" spans="1:1" x14ac:dyDescent="0.15">
      <c r="A82" s="4"/>
    </row>
    <row r="83" spans="1:1" x14ac:dyDescent="0.15">
      <c r="A83" s="4"/>
    </row>
    <row r="84" spans="1:1" x14ac:dyDescent="0.15">
      <c r="A84" s="4"/>
    </row>
    <row r="85" spans="1:1" x14ac:dyDescent="0.15">
      <c r="A85" s="4"/>
    </row>
    <row r="86" spans="1:1" x14ac:dyDescent="0.15">
      <c r="A86" s="4"/>
    </row>
    <row r="87" spans="1:1" x14ac:dyDescent="0.15">
      <c r="A87" s="4"/>
    </row>
    <row r="88" spans="1:1" x14ac:dyDescent="0.15">
      <c r="A88" s="4"/>
    </row>
    <row r="89" spans="1:1" x14ac:dyDescent="0.15">
      <c r="A89" s="4"/>
    </row>
    <row r="90" spans="1:1" x14ac:dyDescent="0.15">
      <c r="A90" s="4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  <row r="125" spans="1:1" x14ac:dyDescent="0.15">
      <c r="A125" s="37"/>
    </row>
    <row r="126" spans="1:1" x14ac:dyDescent="0.15">
      <c r="A126" s="37"/>
    </row>
    <row r="127" spans="1:1" x14ac:dyDescent="0.15">
      <c r="A127" s="37"/>
    </row>
    <row r="128" spans="1:1" x14ac:dyDescent="0.15">
      <c r="A128" s="37"/>
    </row>
    <row r="129" spans="1:1" x14ac:dyDescent="0.15">
      <c r="A129" s="37"/>
    </row>
    <row r="130" spans="1:1" x14ac:dyDescent="0.15">
      <c r="A130" s="37"/>
    </row>
    <row r="131" spans="1:1" x14ac:dyDescent="0.15">
      <c r="A131" s="37"/>
    </row>
    <row r="132" spans="1:1" x14ac:dyDescent="0.15">
      <c r="A132" s="37"/>
    </row>
    <row r="133" spans="1:1" x14ac:dyDescent="0.15">
      <c r="A133" s="37"/>
    </row>
    <row r="134" spans="1:1" x14ac:dyDescent="0.15">
      <c r="A134" s="37"/>
    </row>
    <row r="135" spans="1:1" x14ac:dyDescent="0.15">
      <c r="A135" s="37"/>
    </row>
    <row r="136" spans="1:1" x14ac:dyDescent="0.15">
      <c r="A136" s="37"/>
    </row>
    <row r="137" spans="1:1" x14ac:dyDescent="0.15">
      <c r="A137" s="37"/>
    </row>
    <row r="138" spans="1:1" x14ac:dyDescent="0.15">
      <c r="A138" s="37"/>
    </row>
    <row r="139" spans="1:1" x14ac:dyDescent="0.15">
      <c r="A139" s="37"/>
    </row>
    <row r="140" spans="1:1" x14ac:dyDescent="0.15">
      <c r="A140" s="37"/>
    </row>
    <row r="141" spans="1:1" x14ac:dyDescent="0.15">
      <c r="A141" s="37"/>
    </row>
    <row r="142" spans="1:1" x14ac:dyDescent="0.15">
      <c r="A142" s="37"/>
    </row>
    <row r="143" spans="1:1" x14ac:dyDescent="0.15">
      <c r="A143" s="37"/>
    </row>
    <row r="144" spans="1:1" x14ac:dyDescent="0.15">
      <c r="A144" s="37"/>
    </row>
    <row r="145" spans="1:1" x14ac:dyDescent="0.15">
      <c r="A145" s="37"/>
    </row>
    <row r="146" spans="1:1" x14ac:dyDescent="0.15">
      <c r="A146" s="37"/>
    </row>
    <row r="147" spans="1:1" x14ac:dyDescent="0.15">
      <c r="A147" s="37"/>
    </row>
    <row r="148" spans="1:1" x14ac:dyDescent="0.15">
      <c r="A148" s="37"/>
    </row>
    <row r="149" spans="1:1" x14ac:dyDescent="0.15">
      <c r="A149" s="37"/>
    </row>
    <row r="150" spans="1:1" x14ac:dyDescent="0.15">
      <c r="A150" s="37"/>
    </row>
    <row r="151" spans="1:1" x14ac:dyDescent="0.15">
      <c r="A151" s="37"/>
    </row>
    <row r="152" spans="1:1" x14ac:dyDescent="0.15">
      <c r="A152" s="37"/>
    </row>
    <row r="153" spans="1:1" x14ac:dyDescent="0.15">
      <c r="A153" s="37"/>
    </row>
    <row r="154" spans="1:1" x14ac:dyDescent="0.15">
      <c r="A154" s="37"/>
    </row>
    <row r="155" spans="1:1" x14ac:dyDescent="0.15">
      <c r="A155" s="37"/>
    </row>
    <row r="156" spans="1:1" x14ac:dyDescent="0.15">
      <c r="A156" s="37"/>
    </row>
    <row r="157" spans="1:1" x14ac:dyDescent="0.15">
      <c r="A157" s="37"/>
    </row>
    <row r="158" spans="1:1" x14ac:dyDescent="0.15">
      <c r="A158" s="37"/>
    </row>
    <row r="159" spans="1:1" x14ac:dyDescent="0.15">
      <c r="A159" s="37"/>
    </row>
    <row r="160" spans="1:1" x14ac:dyDescent="0.15">
      <c r="A160" s="37"/>
    </row>
    <row r="161" spans="1:1" x14ac:dyDescent="0.15">
      <c r="A161" s="37"/>
    </row>
    <row r="162" spans="1:1" x14ac:dyDescent="0.15">
      <c r="A162" s="37"/>
    </row>
    <row r="163" spans="1:1" x14ac:dyDescent="0.15">
      <c r="A163" s="37"/>
    </row>
    <row r="164" spans="1:1" x14ac:dyDescent="0.15">
      <c r="A164" s="37"/>
    </row>
    <row r="165" spans="1:1" x14ac:dyDescent="0.15">
      <c r="A165" s="37"/>
    </row>
    <row r="166" spans="1:1" x14ac:dyDescent="0.15">
      <c r="A166" s="37"/>
    </row>
    <row r="167" spans="1:1" x14ac:dyDescent="0.15">
      <c r="A167" s="37"/>
    </row>
    <row r="168" spans="1:1" x14ac:dyDescent="0.15">
      <c r="A168" s="37"/>
    </row>
    <row r="169" spans="1:1" x14ac:dyDescent="0.15">
      <c r="A169" s="37"/>
    </row>
    <row r="170" spans="1:1" x14ac:dyDescent="0.15">
      <c r="A170" s="37"/>
    </row>
    <row r="171" spans="1:1" x14ac:dyDescent="0.15">
      <c r="A171" s="37"/>
    </row>
    <row r="172" spans="1:1" x14ac:dyDescent="0.15">
      <c r="A172" s="37"/>
    </row>
    <row r="173" spans="1:1" x14ac:dyDescent="0.15">
      <c r="A173" s="37"/>
    </row>
    <row r="174" spans="1:1" x14ac:dyDescent="0.15">
      <c r="A174" s="37"/>
    </row>
    <row r="175" spans="1:1" x14ac:dyDescent="0.15">
      <c r="A175" s="37"/>
    </row>
    <row r="176" spans="1:1" x14ac:dyDescent="0.15">
      <c r="A176" s="37"/>
    </row>
    <row r="177" spans="1:1" x14ac:dyDescent="0.15">
      <c r="A177" s="37"/>
    </row>
    <row r="178" spans="1:1" x14ac:dyDescent="0.15">
      <c r="A178" s="37"/>
    </row>
    <row r="179" spans="1:1" x14ac:dyDescent="0.15">
      <c r="A179" s="37"/>
    </row>
    <row r="180" spans="1:1" x14ac:dyDescent="0.15">
      <c r="A180" s="37"/>
    </row>
    <row r="181" spans="1:1" x14ac:dyDescent="0.15">
      <c r="A181" s="37"/>
    </row>
    <row r="182" spans="1:1" x14ac:dyDescent="0.15">
      <c r="A182" s="37"/>
    </row>
    <row r="183" spans="1:1" x14ac:dyDescent="0.15">
      <c r="A183" s="37"/>
    </row>
    <row r="184" spans="1:1" x14ac:dyDescent="0.15">
      <c r="A184" s="37"/>
    </row>
    <row r="185" spans="1:1" x14ac:dyDescent="0.15">
      <c r="A185" s="37"/>
    </row>
    <row r="186" spans="1:1" x14ac:dyDescent="0.15">
      <c r="A186" s="37"/>
    </row>
    <row r="187" spans="1:1" x14ac:dyDescent="0.15">
      <c r="A187" s="37"/>
    </row>
    <row r="188" spans="1:1" x14ac:dyDescent="0.15">
      <c r="A188" s="37"/>
    </row>
    <row r="189" spans="1:1" x14ac:dyDescent="0.15">
      <c r="A189" s="37"/>
    </row>
    <row r="190" spans="1:1" x14ac:dyDescent="0.15">
      <c r="A190" s="37"/>
    </row>
    <row r="191" spans="1:1" x14ac:dyDescent="0.15">
      <c r="A191" s="37"/>
    </row>
    <row r="192" spans="1:1" x14ac:dyDescent="0.15">
      <c r="A192" s="37"/>
    </row>
    <row r="193" spans="1:1" x14ac:dyDescent="0.15">
      <c r="A193" s="37"/>
    </row>
    <row r="194" spans="1:1" x14ac:dyDescent="0.15">
      <c r="A194" s="37"/>
    </row>
    <row r="195" spans="1:1" x14ac:dyDescent="0.15">
      <c r="A195" s="37"/>
    </row>
    <row r="196" spans="1:1" x14ac:dyDescent="0.15">
      <c r="A196" s="37"/>
    </row>
    <row r="197" spans="1:1" x14ac:dyDescent="0.15">
      <c r="A197" s="37"/>
    </row>
    <row r="198" spans="1:1" x14ac:dyDescent="0.15">
      <c r="A198" s="37"/>
    </row>
    <row r="199" spans="1:1" x14ac:dyDescent="0.15">
      <c r="A199" s="37"/>
    </row>
    <row r="200" spans="1:1" x14ac:dyDescent="0.15">
      <c r="A200" s="37"/>
    </row>
    <row r="201" spans="1:1" x14ac:dyDescent="0.15">
      <c r="A201" s="37"/>
    </row>
    <row r="202" spans="1:1" x14ac:dyDescent="0.15">
      <c r="A202" s="37"/>
    </row>
    <row r="203" spans="1:1" x14ac:dyDescent="0.15">
      <c r="A203" s="37"/>
    </row>
    <row r="204" spans="1:1" x14ac:dyDescent="0.15">
      <c r="A204" s="37"/>
    </row>
    <row r="205" spans="1:1" x14ac:dyDescent="0.15">
      <c r="A205" s="37"/>
    </row>
    <row r="206" spans="1:1" x14ac:dyDescent="0.15">
      <c r="A206" s="37"/>
    </row>
    <row r="207" spans="1:1" x14ac:dyDescent="0.15">
      <c r="A207" s="37"/>
    </row>
    <row r="208" spans="1:1" x14ac:dyDescent="0.15">
      <c r="A208" s="37"/>
    </row>
    <row r="209" spans="1:1" x14ac:dyDescent="0.15">
      <c r="A209" s="37"/>
    </row>
    <row r="210" spans="1:1" x14ac:dyDescent="0.15">
      <c r="A210" s="37"/>
    </row>
    <row r="211" spans="1:1" x14ac:dyDescent="0.15">
      <c r="A211" s="37"/>
    </row>
    <row r="212" spans="1:1" x14ac:dyDescent="0.15">
      <c r="A212" s="37"/>
    </row>
    <row r="213" spans="1:1" x14ac:dyDescent="0.15">
      <c r="A213" s="37"/>
    </row>
    <row r="214" spans="1:1" x14ac:dyDescent="0.15">
      <c r="A214" s="37"/>
    </row>
    <row r="215" spans="1:1" x14ac:dyDescent="0.15">
      <c r="A215" s="37"/>
    </row>
    <row r="216" spans="1:1" x14ac:dyDescent="0.15">
      <c r="A216" s="37"/>
    </row>
    <row r="217" spans="1:1" x14ac:dyDescent="0.15">
      <c r="A217" s="37"/>
    </row>
    <row r="218" spans="1:1" x14ac:dyDescent="0.15">
      <c r="A218" s="37"/>
    </row>
    <row r="219" spans="1:1" x14ac:dyDescent="0.15">
      <c r="A219" s="37"/>
    </row>
    <row r="220" spans="1:1" x14ac:dyDescent="0.15">
      <c r="A220" s="37"/>
    </row>
    <row r="221" spans="1:1" x14ac:dyDescent="0.15">
      <c r="A221" s="37"/>
    </row>
    <row r="222" spans="1:1" x14ac:dyDescent="0.15">
      <c r="A222" s="37"/>
    </row>
    <row r="223" spans="1:1" x14ac:dyDescent="0.15">
      <c r="A223" s="37"/>
    </row>
    <row r="224" spans="1:1" x14ac:dyDescent="0.15">
      <c r="A224" s="37"/>
    </row>
    <row r="225" spans="1:1" x14ac:dyDescent="0.15">
      <c r="A225" s="37"/>
    </row>
    <row r="226" spans="1:1" x14ac:dyDescent="0.15">
      <c r="A226" s="37"/>
    </row>
    <row r="227" spans="1:1" x14ac:dyDescent="0.15">
      <c r="A227" s="37"/>
    </row>
    <row r="228" spans="1:1" x14ac:dyDescent="0.15">
      <c r="A228" s="37"/>
    </row>
    <row r="229" spans="1:1" x14ac:dyDescent="0.15">
      <c r="A229" s="37"/>
    </row>
    <row r="230" spans="1:1" x14ac:dyDescent="0.15">
      <c r="A230" s="37"/>
    </row>
    <row r="231" spans="1:1" x14ac:dyDescent="0.15">
      <c r="A231" s="37"/>
    </row>
    <row r="232" spans="1:1" x14ac:dyDescent="0.15">
      <c r="A232" s="37"/>
    </row>
    <row r="233" spans="1:1" x14ac:dyDescent="0.15">
      <c r="A233" s="37"/>
    </row>
    <row r="234" spans="1:1" x14ac:dyDescent="0.15">
      <c r="A234" s="37"/>
    </row>
    <row r="235" spans="1:1" x14ac:dyDescent="0.15">
      <c r="A235" s="37"/>
    </row>
    <row r="236" spans="1:1" x14ac:dyDescent="0.15">
      <c r="A236" s="37"/>
    </row>
    <row r="237" spans="1:1" x14ac:dyDescent="0.15">
      <c r="A237" s="37"/>
    </row>
    <row r="238" spans="1:1" x14ac:dyDescent="0.15">
      <c r="A238" s="37"/>
    </row>
    <row r="239" spans="1:1" x14ac:dyDescent="0.15">
      <c r="A239" s="37"/>
    </row>
    <row r="240" spans="1:1" x14ac:dyDescent="0.15">
      <c r="A240" s="37"/>
    </row>
    <row r="241" spans="1:1" x14ac:dyDescent="0.15">
      <c r="A241" s="37"/>
    </row>
    <row r="242" spans="1:1" x14ac:dyDescent="0.15">
      <c r="A242" s="37"/>
    </row>
    <row r="243" spans="1:1" x14ac:dyDescent="0.15">
      <c r="A243" s="37"/>
    </row>
    <row r="244" spans="1:1" x14ac:dyDescent="0.15">
      <c r="A244" s="37"/>
    </row>
    <row r="245" spans="1:1" x14ac:dyDescent="0.15">
      <c r="A245" s="37"/>
    </row>
    <row r="246" spans="1:1" x14ac:dyDescent="0.15">
      <c r="A246" s="37"/>
    </row>
    <row r="247" spans="1:1" x14ac:dyDescent="0.15">
      <c r="A247" s="37"/>
    </row>
    <row r="248" spans="1:1" x14ac:dyDescent="0.15">
      <c r="A248" s="37"/>
    </row>
    <row r="249" spans="1:1" x14ac:dyDescent="0.15">
      <c r="A249" s="37"/>
    </row>
    <row r="250" spans="1:1" x14ac:dyDescent="0.15">
      <c r="A250" s="37"/>
    </row>
    <row r="251" spans="1:1" x14ac:dyDescent="0.15">
      <c r="A251" s="37"/>
    </row>
    <row r="252" spans="1:1" x14ac:dyDescent="0.15">
      <c r="A252" s="37"/>
    </row>
    <row r="253" spans="1:1" x14ac:dyDescent="0.15">
      <c r="A253" s="37"/>
    </row>
    <row r="254" spans="1:1" x14ac:dyDescent="0.15">
      <c r="A254" s="37"/>
    </row>
    <row r="255" spans="1:1" x14ac:dyDescent="0.15">
      <c r="A255" s="37"/>
    </row>
    <row r="256" spans="1:1" x14ac:dyDescent="0.15">
      <c r="A256" s="37"/>
    </row>
    <row r="257" spans="1:1" x14ac:dyDescent="0.15">
      <c r="A257" s="37"/>
    </row>
    <row r="258" spans="1:1" x14ac:dyDescent="0.15">
      <c r="A258" s="37"/>
    </row>
    <row r="259" spans="1:1" x14ac:dyDescent="0.15">
      <c r="A259" s="37"/>
    </row>
    <row r="260" spans="1:1" x14ac:dyDescent="0.15">
      <c r="A260" s="37"/>
    </row>
    <row r="261" spans="1:1" x14ac:dyDescent="0.15">
      <c r="A261" s="37"/>
    </row>
    <row r="262" spans="1:1" x14ac:dyDescent="0.15">
      <c r="A262" s="37"/>
    </row>
    <row r="263" spans="1:1" x14ac:dyDescent="0.15">
      <c r="A263" s="37"/>
    </row>
    <row r="264" spans="1:1" x14ac:dyDescent="0.15">
      <c r="A264" s="37"/>
    </row>
    <row r="265" spans="1:1" x14ac:dyDescent="0.15">
      <c r="A265" s="37"/>
    </row>
    <row r="266" spans="1:1" x14ac:dyDescent="0.15">
      <c r="A266" s="37"/>
    </row>
    <row r="267" spans="1:1" x14ac:dyDescent="0.15">
      <c r="A267" s="37"/>
    </row>
    <row r="268" spans="1:1" x14ac:dyDescent="0.15">
      <c r="A268" s="37"/>
    </row>
    <row r="269" spans="1:1" x14ac:dyDescent="0.15">
      <c r="A269" s="37"/>
    </row>
    <row r="270" spans="1:1" x14ac:dyDescent="0.15">
      <c r="A270" s="37"/>
    </row>
    <row r="271" spans="1:1" x14ac:dyDescent="0.15">
      <c r="A271" s="37"/>
    </row>
    <row r="272" spans="1:1" x14ac:dyDescent="0.15">
      <c r="A272" s="37"/>
    </row>
    <row r="273" spans="1:1" x14ac:dyDescent="0.15">
      <c r="A273" s="37"/>
    </row>
    <row r="274" spans="1:1" x14ac:dyDescent="0.15">
      <c r="A274" s="37"/>
    </row>
    <row r="275" spans="1:1" x14ac:dyDescent="0.15">
      <c r="A275" s="37"/>
    </row>
    <row r="276" spans="1:1" x14ac:dyDescent="0.15">
      <c r="A276" s="37"/>
    </row>
    <row r="277" spans="1:1" x14ac:dyDescent="0.15">
      <c r="A277" s="37"/>
    </row>
    <row r="278" spans="1:1" x14ac:dyDescent="0.15">
      <c r="A278" s="37"/>
    </row>
    <row r="279" spans="1:1" x14ac:dyDescent="0.15">
      <c r="A279" s="37"/>
    </row>
    <row r="280" spans="1:1" x14ac:dyDescent="0.15">
      <c r="A280" s="37"/>
    </row>
    <row r="281" spans="1:1" x14ac:dyDescent="0.15">
      <c r="A281" s="37"/>
    </row>
    <row r="282" spans="1:1" x14ac:dyDescent="0.15">
      <c r="A282" s="37"/>
    </row>
    <row r="283" spans="1:1" x14ac:dyDescent="0.15">
      <c r="A283" s="37"/>
    </row>
    <row r="284" spans="1:1" x14ac:dyDescent="0.15">
      <c r="A284" s="37"/>
    </row>
    <row r="285" spans="1:1" x14ac:dyDescent="0.15">
      <c r="A285" s="37"/>
    </row>
    <row r="286" spans="1:1" x14ac:dyDescent="0.15">
      <c r="A286" s="37"/>
    </row>
    <row r="287" spans="1:1" x14ac:dyDescent="0.15">
      <c r="A287" s="37"/>
    </row>
    <row r="288" spans="1:1" x14ac:dyDescent="0.15">
      <c r="A288" s="37"/>
    </row>
    <row r="289" spans="1:1" x14ac:dyDescent="0.15">
      <c r="A289" s="37"/>
    </row>
    <row r="290" spans="1:1" x14ac:dyDescent="0.15">
      <c r="A290" s="37"/>
    </row>
    <row r="291" spans="1:1" x14ac:dyDescent="0.15">
      <c r="A291" s="37"/>
    </row>
    <row r="292" spans="1:1" x14ac:dyDescent="0.15">
      <c r="A292" s="37"/>
    </row>
    <row r="293" spans="1:1" x14ac:dyDescent="0.15">
      <c r="A293" s="37"/>
    </row>
    <row r="294" spans="1:1" x14ac:dyDescent="0.15">
      <c r="A294" s="37"/>
    </row>
    <row r="295" spans="1:1" x14ac:dyDescent="0.15">
      <c r="A295" s="37"/>
    </row>
    <row r="296" spans="1:1" x14ac:dyDescent="0.15">
      <c r="A296" s="37"/>
    </row>
    <row r="297" spans="1:1" x14ac:dyDescent="0.15">
      <c r="A297" s="37"/>
    </row>
    <row r="298" spans="1:1" x14ac:dyDescent="0.15">
      <c r="A298" s="37"/>
    </row>
    <row r="299" spans="1:1" x14ac:dyDescent="0.15">
      <c r="A299" s="37"/>
    </row>
    <row r="300" spans="1:1" x14ac:dyDescent="0.15">
      <c r="A300" s="37"/>
    </row>
    <row r="301" spans="1:1" x14ac:dyDescent="0.15">
      <c r="A301" s="37"/>
    </row>
    <row r="302" spans="1:1" x14ac:dyDescent="0.15">
      <c r="A302" s="37"/>
    </row>
    <row r="303" spans="1:1" x14ac:dyDescent="0.15">
      <c r="A303" s="37"/>
    </row>
    <row r="304" spans="1:1" x14ac:dyDescent="0.15">
      <c r="A304" s="37"/>
    </row>
    <row r="305" spans="1:1" x14ac:dyDescent="0.15">
      <c r="A305" s="37"/>
    </row>
    <row r="306" spans="1:1" x14ac:dyDescent="0.15">
      <c r="A306" s="37"/>
    </row>
    <row r="307" spans="1:1" x14ac:dyDescent="0.15">
      <c r="A307" s="37"/>
    </row>
    <row r="308" spans="1:1" x14ac:dyDescent="0.15">
      <c r="A308" s="37"/>
    </row>
    <row r="309" spans="1:1" x14ac:dyDescent="0.15">
      <c r="A309" s="37"/>
    </row>
    <row r="310" spans="1:1" x14ac:dyDescent="0.15">
      <c r="A310" s="37"/>
    </row>
    <row r="311" spans="1:1" x14ac:dyDescent="0.15">
      <c r="A311" s="37"/>
    </row>
    <row r="312" spans="1:1" x14ac:dyDescent="0.15">
      <c r="A312" s="37"/>
    </row>
    <row r="313" spans="1:1" x14ac:dyDescent="0.15">
      <c r="A313" s="37"/>
    </row>
    <row r="314" spans="1:1" x14ac:dyDescent="0.15">
      <c r="A314" s="37"/>
    </row>
    <row r="315" spans="1:1" x14ac:dyDescent="0.15">
      <c r="A315" s="37"/>
    </row>
    <row r="316" spans="1:1" x14ac:dyDescent="0.15">
      <c r="A316" s="37"/>
    </row>
    <row r="317" spans="1:1" x14ac:dyDescent="0.15">
      <c r="A317" s="37"/>
    </row>
    <row r="318" spans="1:1" x14ac:dyDescent="0.15">
      <c r="A318" s="37"/>
    </row>
    <row r="319" spans="1:1" x14ac:dyDescent="0.15">
      <c r="A319" s="37"/>
    </row>
    <row r="320" spans="1:1" x14ac:dyDescent="0.15">
      <c r="A320" s="37"/>
    </row>
    <row r="321" spans="1:1" x14ac:dyDescent="0.15">
      <c r="A321" s="37"/>
    </row>
    <row r="322" spans="1:1" x14ac:dyDescent="0.15">
      <c r="A322" s="37"/>
    </row>
    <row r="323" spans="1:1" x14ac:dyDescent="0.15">
      <c r="A323" s="37"/>
    </row>
    <row r="324" spans="1:1" x14ac:dyDescent="0.15">
      <c r="A324" s="37"/>
    </row>
    <row r="325" spans="1:1" x14ac:dyDescent="0.15">
      <c r="A325" s="37"/>
    </row>
    <row r="326" spans="1:1" x14ac:dyDescent="0.15">
      <c r="A326" s="37"/>
    </row>
    <row r="327" spans="1:1" x14ac:dyDescent="0.15">
      <c r="A327" s="37"/>
    </row>
    <row r="328" spans="1:1" x14ac:dyDescent="0.15">
      <c r="A328" s="37"/>
    </row>
    <row r="329" spans="1:1" x14ac:dyDescent="0.15">
      <c r="A329" s="37"/>
    </row>
    <row r="330" spans="1:1" x14ac:dyDescent="0.15">
      <c r="A330" s="37"/>
    </row>
    <row r="331" spans="1:1" x14ac:dyDescent="0.15">
      <c r="A331" s="37"/>
    </row>
    <row r="332" spans="1:1" x14ac:dyDescent="0.15">
      <c r="A332" s="37"/>
    </row>
    <row r="333" spans="1:1" x14ac:dyDescent="0.15">
      <c r="A333" s="37"/>
    </row>
    <row r="334" spans="1:1" x14ac:dyDescent="0.15">
      <c r="A334" s="37"/>
    </row>
    <row r="335" spans="1:1" x14ac:dyDescent="0.15">
      <c r="A335" s="37"/>
    </row>
    <row r="336" spans="1:1" x14ac:dyDescent="0.15">
      <c r="A336" s="37"/>
    </row>
    <row r="337" spans="1:1" x14ac:dyDescent="0.15">
      <c r="A337" s="37"/>
    </row>
    <row r="338" spans="1:1" x14ac:dyDescent="0.15">
      <c r="A338" s="37"/>
    </row>
    <row r="339" spans="1:1" x14ac:dyDescent="0.15">
      <c r="A339" s="37"/>
    </row>
    <row r="340" spans="1:1" x14ac:dyDescent="0.15">
      <c r="A340" s="37"/>
    </row>
    <row r="341" spans="1:1" x14ac:dyDescent="0.15">
      <c r="A341" s="37"/>
    </row>
    <row r="342" spans="1:1" x14ac:dyDescent="0.15">
      <c r="A342" s="37"/>
    </row>
    <row r="343" spans="1:1" x14ac:dyDescent="0.15">
      <c r="A343" s="37"/>
    </row>
    <row r="344" spans="1:1" x14ac:dyDescent="0.15">
      <c r="A344" s="37"/>
    </row>
    <row r="345" spans="1:1" x14ac:dyDescent="0.15">
      <c r="A345" s="37"/>
    </row>
    <row r="346" spans="1:1" x14ac:dyDescent="0.15">
      <c r="A346" s="37"/>
    </row>
    <row r="347" spans="1:1" x14ac:dyDescent="0.15">
      <c r="A347" s="37"/>
    </row>
    <row r="348" spans="1:1" x14ac:dyDescent="0.15">
      <c r="A348" s="37"/>
    </row>
    <row r="349" spans="1:1" x14ac:dyDescent="0.15">
      <c r="A349" s="37"/>
    </row>
    <row r="350" spans="1:1" x14ac:dyDescent="0.15">
      <c r="A350" s="37"/>
    </row>
    <row r="351" spans="1:1" x14ac:dyDescent="0.15">
      <c r="A351" s="37"/>
    </row>
    <row r="352" spans="1:1" x14ac:dyDescent="0.15">
      <c r="A352" s="37"/>
    </row>
    <row r="353" spans="1:1" x14ac:dyDescent="0.15">
      <c r="A353" s="37"/>
    </row>
    <row r="354" spans="1:1" x14ac:dyDescent="0.15">
      <c r="A354" s="37"/>
    </row>
    <row r="355" spans="1:1" x14ac:dyDescent="0.15">
      <c r="A355" s="37"/>
    </row>
    <row r="356" spans="1:1" x14ac:dyDescent="0.15">
      <c r="A356" s="37"/>
    </row>
    <row r="357" spans="1:1" x14ac:dyDescent="0.15">
      <c r="A357" s="37"/>
    </row>
    <row r="358" spans="1:1" x14ac:dyDescent="0.15">
      <c r="A358" s="37"/>
    </row>
    <row r="359" spans="1:1" x14ac:dyDescent="0.15">
      <c r="A359" s="37"/>
    </row>
    <row r="360" spans="1:1" x14ac:dyDescent="0.15">
      <c r="A360" s="37"/>
    </row>
    <row r="361" spans="1:1" x14ac:dyDescent="0.15">
      <c r="A361" s="37"/>
    </row>
    <row r="362" spans="1:1" x14ac:dyDescent="0.15">
      <c r="A362" s="37"/>
    </row>
    <row r="363" spans="1:1" x14ac:dyDescent="0.15">
      <c r="A363" s="37"/>
    </row>
    <row r="364" spans="1:1" x14ac:dyDescent="0.15">
      <c r="A364" s="37"/>
    </row>
    <row r="365" spans="1:1" x14ac:dyDescent="0.15">
      <c r="A365" s="37"/>
    </row>
    <row r="366" spans="1:1" x14ac:dyDescent="0.15">
      <c r="A366" s="37"/>
    </row>
    <row r="367" spans="1:1" x14ac:dyDescent="0.15">
      <c r="A367" s="37"/>
    </row>
    <row r="368" spans="1:1" x14ac:dyDescent="0.15">
      <c r="A368" s="37"/>
    </row>
    <row r="369" spans="1:1" x14ac:dyDescent="0.15">
      <c r="A369" s="37"/>
    </row>
    <row r="370" spans="1:1" x14ac:dyDescent="0.15">
      <c r="A370" s="37"/>
    </row>
    <row r="371" spans="1:1" x14ac:dyDescent="0.15">
      <c r="A371" s="37"/>
    </row>
    <row r="372" spans="1:1" x14ac:dyDescent="0.15">
      <c r="A372" s="37"/>
    </row>
    <row r="373" spans="1:1" x14ac:dyDescent="0.15">
      <c r="A373" s="37"/>
    </row>
    <row r="374" spans="1:1" x14ac:dyDescent="0.15">
      <c r="A374" s="37"/>
    </row>
    <row r="375" spans="1:1" x14ac:dyDescent="0.15">
      <c r="A375" s="37"/>
    </row>
    <row r="376" spans="1:1" x14ac:dyDescent="0.15">
      <c r="A376" s="37"/>
    </row>
    <row r="377" spans="1:1" x14ac:dyDescent="0.15">
      <c r="A377" s="37"/>
    </row>
    <row r="378" spans="1:1" x14ac:dyDescent="0.15">
      <c r="A378" s="37"/>
    </row>
    <row r="379" spans="1:1" x14ac:dyDescent="0.15">
      <c r="A379" s="37"/>
    </row>
    <row r="380" spans="1:1" x14ac:dyDescent="0.15">
      <c r="A380" s="37"/>
    </row>
    <row r="381" spans="1:1" x14ac:dyDescent="0.15">
      <c r="A381" s="37"/>
    </row>
    <row r="382" spans="1:1" x14ac:dyDescent="0.15">
      <c r="A382" s="37"/>
    </row>
    <row r="383" spans="1:1" x14ac:dyDescent="0.15">
      <c r="A383" s="37"/>
    </row>
    <row r="384" spans="1:1" x14ac:dyDescent="0.15">
      <c r="A384" s="37"/>
    </row>
    <row r="385" spans="1:1" x14ac:dyDescent="0.15">
      <c r="A385" s="37"/>
    </row>
    <row r="386" spans="1:1" x14ac:dyDescent="0.15">
      <c r="A386" s="37"/>
    </row>
    <row r="387" spans="1:1" x14ac:dyDescent="0.15">
      <c r="A387" s="37"/>
    </row>
    <row r="388" spans="1:1" x14ac:dyDescent="0.15">
      <c r="A388" s="37"/>
    </row>
    <row r="389" spans="1:1" x14ac:dyDescent="0.15">
      <c r="A389" s="37"/>
    </row>
    <row r="390" spans="1:1" x14ac:dyDescent="0.15">
      <c r="A390" s="37"/>
    </row>
    <row r="391" spans="1:1" x14ac:dyDescent="0.15">
      <c r="A391" s="37"/>
    </row>
    <row r="392" spans="1:1" x14ac:dyDescent="0.15">
      <c r="A392" s="37"/>
    </row>
    <row r="393" spans="1:1" x14ac:dyDescent="0.15">
      <c r="A393" s="37"/>
    </row>
    <row r="394" spans="1:1" x14ac:dyDescent="0.15">
      <c r="A394" s="37"/>
    </row>
    <row r="395" spans="1:1" x14ac:dyDescent="0.15">
      <c r="A395" s="37"/>
    </row>
    <row r="396" spans="1:1" x14ac:dyDescent="0.15">
      <c r="A396" s="37"/>
    </row>
    <row r="397" spans="1:1" x14ac:dyDescent="0.15">
      <c r="A397" s="37"/>
    </row>
    <row r="398" spans="1:1" x14ac:dyDescent="0.15">
      <c r="A398" s="37"/>
    </row>
    <row r="399" spans="1:1" x14ac:dyDescent="0.15">
      <c r="A399" s="37"/>
    </row>
    <row r="400" spans="1:1" x14ac:dyDescent="0.15">
      <c r="A400" s="37"/>
    </row>
    <row r="401" spans="1:1" x14ac:dyDescent="0.15">
      <c r="A401" s="37"/>
    </row>
    <row r="402" spans="1:1" x14ac:dyDescent="0.15">
      <c r="A402" s="37"/>
    </row>
    <row r="403" spans="1:1" x14ac:dyDescent="0.15">
      <c r="A403" s="37"/>
    </row>
    <row r="404" spans="1:1" x14ac:dyDescent="0.15">
      <c r="A404" s="37"/>
    </row>
    <row r="405" spans="1:1" x14ac:dyDescent="0.15">
      <c r="A405" s="37"/>
    </row>
    <row r="406" spans="1:1" x14ac:dyDescent="0.15">
      <c r="A406" s="37"/>
    </row>
    <row r="407" spans="1:1" x14ac:dyDescent="0.15">
      <c r="A407" s="37"/>
    </row>
    <row r="408" spans="1:1" x14ac:dyDescent="0.15">
      <c r="A408" s="37"/>
    </row>
    <row r="409" spans="1:1" x14ac:dyDescent="0.15">
      <c r="A409" s="37"/>
    </row>
    <row r="410" spans="1:1" x14ac:dyDescent="0.15">
      <c r="A410" s="37"/>
    </row>
    <row r="411" spans="1:1" x14ac:dyDescent="0.15">
      <c r="A411" s="37"/>
    </row>
    <row r="412" spans="1:1" x14ac:dyDescent="0.15">
      <c r="A412" s="37"/>
    </row>
    <row r="413" spans="1:1" x14ac:dyDescent="0.15">
      <c r="A413" s="37"/>
    </row>
  </sheetData>
  <sheetProtection sheet="1" objects="1" scenarios="1"/>
  <mergeCells count="11">
    <mergeCell ref="A6:G6"/>
    <mergeCell ref="A1:G1"/>
    <mergeCell ref="A2:G2"/>
    <mergeCell ref="A3:G3"/>
    <mergeCell ref="A4:G4"/>
    <mergeCell ref="A5:G5"/>
    <mergeCell ref="C8:C9"/>
    <mergeCell ref="D8:D9"/>
    <mergeCell ref="E8:E9"/>
    <mergeCell ref="F8:F9"/>
    <mergeCell ref="G8:G9"/>
  </mergeCells>
  <printOptions horizontalCentered="1"/>
  <pageMargins left="0.2" right="0.23" top="0.39" bottom="0.28999999999999998" header="0.17" footer="0.28999999999999998"/>
  <pageSetup orientation="landscape" r:id="rId1"/>
  <headerFooter alignWithMargins="0">
    <oddFooter>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BEF98-51B6-47B8-B4C7-8B0666AA83A9}">
  <sheetPr>
    <pageSetUpPr fitToPage="1"/>
  </sheetPr>
  <dimension ref="A1:G413"/>
  <sheetViews>
    <sheetView tabSelected="1" workbookViewId="0">
      <selection sqref="A1:G1"/>
    </sheetView>
  </sheetViews>
  <sheetFormatPr baseColWidth="10" defaultColWidth="8" defaultRowHeight="12" x14ac:dyDescent="0.15"/>
  <cols>
    <col min="1" max="1" width="4.83203125" style="38" customWidth="1"/>
    <col min="2" max="2" width="44.33203125" style="2" customWidth="1"/>
    <col min="3" max="7" width="12.83203125" style="2" customWidth="1"/>
    <col min="8" max="16384" width="8" style="2"/>
  </cols>
  <sheetData>
    <row r="1" spans="1:7" s="1" customFormat="1" ht="13" x14ac:dyDescent="0.15">
      <c r="A1" s="198" t="s">
        <v>58</v>
      </c>
      <c r="B1" s="198"/>
      <c r="C1" s="198"/>
      <c r="D1" s="198"/>
      <c r="E1" s="198"/>
      <c r="F1" s="198"/>
      <c r="G1" s="198"/>
    </row>
    <row r="2" spans="1:7" s="1" customFormat="1" ht="13" x14ac:dyDescent="0.15">
      <c r="A2" s="199" t="str">
        <f>'[18]Cover Page'!B12</f>
        <v>WESTERN ILLINOIS UNIVERSITY</v>
      </c>
      <c r="B2" s="199"/>
      <c r="C2" s="199"/>
      <c r="D2" s="199"/>
      <c r="E2" s="199"/>
      <c r="F2" s="199"/>
      <c r="G2" s="199"/>
    </row>
    <row r="3" spans="1:7" s="1" customFormat="1" ht="13" x14ac:dyDescent="0.15">
      <c r="A3" s="198" t="s">
        <v>59</v>
      </c>
      <c r="B3" s="198"/>
      <c r="C3" s="198"/>
      <c r="D3" s="198"/>
      <c r="E3" s="198"/>
      <c r="F3" s="198"/>
      <c r="G3" s="198"/>
    </row>
    <row r="4" spans="1:7" s="1" customFormat="1" ht="13" x14ac:dyDescent="0.15">
      <c r="A4" s="198" t="s">
        <v>60</v>
      </c>
      <c r="B4" s="198"/>
      <c r="C4" s="198"/>
      <c r="D4" s="198"/>
      <c r="E4" s="198"/>
      <c r="F4" s="198"/>
      <c r="G4" s="198"/>
    </row>
    <row r="5" spans="1:7" s="1" customFormat="1" ht="13" x14ac:dyDescent="0.15">
      <c r="A5" s="199">
        <f>CSU!A5</f>
        <v>2022</v>
      </c>
      <c r="B5" s="199"/>
      <c r="C5" s="199"/>
      <c r="D5" s="199"/>
      <c r="E5" s="199"/>
      <c r="F5" s="199"/>
      <c r="G5" s="199"/>
    </row>
    <row r="6" spans="1:7" ht="13" x14ac:dyDescent="0.15">
      <c r="A6" s="197"/>
      <c r="B6" s="197"/>
      <c r="C6" s="197"/>
      <c r="D6" s="197"/>
      <c r="E6" s="197"/>
      <c r="F6" s="197"/>
      <c r="G6" s="197"/>
    </row>
    <row r="7" spans="1:7" ht="14" thickBot="1" x14ac:dyDescent="0.2">
      <c r="A7" s="65" t="s">
        <v>61</v>
      </c>
      <c r="B7" s="65" t="s">
        <v>62</v>
      </c>
      <c r="C7" s="65" t="s">
        <v>63</v>
      </c>
      <c r="D7" s="65" t="s">
        <v>64</v>
      </c>
      <c r="E7" s="65" t="s">
        <v>65</v>
      </c>
      <c r="F7" s="65" t="s">
        <v>66</v>
      </c>
      <c r="G7" s="65" t="s">
        <v>67</v>
      </c>
    </row>
    <row r="8" spans="1:7" ht="12" customHeight="1" x14ac:dyDescent="0.15">
      <c r="A8" s="66"/>
      <c r="B8" s="67"/>
      <c r="C8" s="195" t="s">
        <v>68</v>
      </c>
      <c r="D8" s="195" t="s">
        <v>69</v>
      </c>
      <c r="E8" s="195" t="s">
        <v>70</v>
      </c>
      <c r="F8" s="195" t="s">
        <v>71</v>
      </c>
      <c r="G8" s="195" t="s">
        <v>72</v>
      </c>
    </row>
    <row r="9" spans="1:7" ht="14" thickBot="1" x14ac:dyDescent="0.2">
      <c r="A9" s="66"/>
      <c r="B9" s="67" t="s">
        <v>73</v>
      </c>
      <c r="C9" s="196"/>
      <c r="D9" s="196"/>
      <c r="E9" s="196"/>
      <c r="F9" s="196"/>
      <c r="G9" s="196"/>
    </row>
    <row r="10" spans="1:7" s="1" customFormat="1" ht="13" customHeight="1" x14ac:dyDescent="0.15">
      <c r="A10" s="68">
        <v>100</v>
      </c>
      <c r="B10" s="69" t="s">
        <v>74</v>
      </c>
      <c r="C10" s="70">
        <v>1743.6</v>
      </c>
      <c r="D10" s="71">
        <v>54777.1</v>
      </c>
      <c r="E10" s="71">
        <v>58005.9</v>
      </c>
      <c r="F10" s="71"/>
      <c r="G10" s="72">
        <v>-1485.2000000000044</v>
      </c>
    </row>
    <row r="11" spans="1:7" ht="14" thickBot="1" x14ac:dyDescent="0.2">
      <c r="A11" s="73">
        <v>200</v>
      </c>
      <c r="B11" s="74" t="s">
        <v>75</v>
      </c>
      <c r="C11" s="75">
        <v>16663.399999999998</v>
      </c>
      <c r="D11" s="76">
        <v>98352.7</v>
      </c>
      <c r="E11" s="76">
        <v>95893.1</v>
      </c>
      <c r="F11" s="76">
        <v>491.1</v>
      </c>
      <c r="G11" s="77">
        <v>19614.099999999984</v>
      </c>
    </row>
    <row r="12" spans="1:7" ht="13.75" customHeight="1" thickTop="1" x14ac:dyDescent="0.15">
      <c r="A12" s="78">
        <v>201</v>
      </c>
      <c r="B12" s="79" t="s">
        <v>5</v>
      </c>
      <c r="C12" s="80">
        <v>13907.199999999999</v>
      </c>
      <c r="D12" s="81">
        <v>97514.9</v>
      </c>
      <c r="E12" s="81">
        <v>95295.6</v>
      </c>
      <c r="F12" s="81">
        <v>491.1</v>
      </c>
      <c r="G12" s="82">
        <v>16617.599999999984</v>
      </c>
    </row>
    <row r="13" spans="1:7" ht="13" x14ac:dyDescent="0.15">
      <c r="A13" s="78">
        <v>202</v>
      </c>
      <c r="B13" s="79" t="s">
        <v>4</v>
      </c>
      <c r="C13" s="80">
        <v>2756.2</v>
      </c>
      <c r="D13" s="81">
        <v>837.8</v>
      </c>
      <c r="E13" s="81">
        <v>597.5</v>
      </c>
      <c r="F13" s="81">
        <v>0</v>
      </c>
      <c r="G13" s="82">
        <v>2996.5</v>
      </c>
    </row>
    <row r="14" spans="1:7" ht="14" thickBot="1" x14ac:dyDescent="0.2">
      <c r="A14" s="83">
        <v>300</v>
      </c>
      <c r="B14" s="84" t="s">
        <v>76</v>
      </c>
      <c r="C14" s="85">
        <v>0</v>
      </c>
      <c r="D14" s="86">
        <v>39601.5</v>
      </c>
      <c r="E14" s="86">
        <v>39601.5</v>
      </c>
      <c r="F14" s="86">
        <v>0</v>
      </c>
      <c r="G14" s="87">
        <v>0</v>
      </c>
    </row>
    <row r="15" spans="1:7" ht="14" thickTop="1" x14ac:dyDescent="0.15">
      <c r="A15" s="88">
        <v>301</v>
      </c>
      <c r="B15" s="89" t="s">
        <v>5</v>
      </c>
      <c r="C15" s="90"/>
      <c r="D15" s="91">
        <v>39601.5</v>
      </c>
      <c r="E15" s="91">
        <v>39601.5</v>
      </c>
      <c r="F15" s="91"/>
      <c r="G15" s="82">
        <v>0</v>
      </c>
    </row>
    <row r="16" spans="1:7" s="1" customFormat="1" ht="13" x14ac:dyDescent="0.15">
      <c r="A16" s="88">
        <v>302</v>
      </c>
      <c r="B16" s="89" t="s">
        <v>4</v>
      </c>
      <c r="C16" s="90"/>
      <c r="D16" s="91"/>
      <c r="E16" s="91"/>
      <c r="F16" s="91"/>
      <c r="G16" s="82">
        <v>0</v>
      </c>
    </row>
    <row r="17" spans="1:7" s="1" customFormat="1" ht="14" thickBot="1" x14ac:dyDescent="0.2">
      <c r="A17" s="83">
        <v>400</v>
      </c>
      <c r="B17" s="84" t="s">
        <v>77</v>
      </c>
      <c r="C17" s="85">
        <v>0</v>
      </c>
      <c r="D17" s="86">
        <v>5304.1</v>
      </c>
      <c r="E17" s="86">
        <v>5304.1</v>
      </c>
      <c r="F17" s="86">
        <v>0</v>
      </c>
      <c r="G17" s="87">
        <v>0</v>
      </c>
    </row>
    <row r="18" spans="1:7" ht="14" thickTop="1" x14ac:dyDescent="0.15">
      <c r="A18" s="88">
        <v>401</v>
      </c>
      <c r="B18" s="89" t="s">
        <v>5</v>
      </c>
      <c r="C18" s="90"/>
      <c r="D18" s="91">
        <v>5304.1</v>
      </c>
      <c r="E18" s="91">
        <v>5304.1</v>
      </c>
      <c r="F18" s="91"/>
      <c r="G18" s="82">
        <v>0</v>
      </c>
    </row>
    <row r="19" spans="1:7" ht="13" x14ac:dyDescent="0.15">
      <c r="A19" s="88">
        <v>402</v>
      </c>
      <c r="B19" s="89" t="s">
        <v>4</v>
      </c>
      <c r="C19" s="90"/>
      <c r="D19" s="91"/>
      <c r="E19" s="91"/>
      <c r="F19" s="91"/>
      <c r="G19" s="82">
        <v>0</v>
      </c>
    </row>
    <row r="20" spans="1:7" ht="14" thickBot="1" x14ac:dyDescent="0.2">
      <c r="A20" s="83">
        <v>500</v>
      </c>
      <c r="B20" s="84" t="s">
        <v>78</v>
      </c>
      <c r="C20" s="85">
        <v>0</v>
      </c>
      <c r="D20" s="86">
        <v>1529.8</v>
      </c>
      <c r="E20" s="86">
        <v>1529.8</v>
      </c>
      <c r="F20" s="86">
        <v>0</v>
      </c>
      <c r="G20" s="87">
        <v>0</v>
      </c>
    </row>
    <row r="21" spans="1:7" ht="14" thickTop="1" x14ac:dyDescent="0.15">
      <c r="A21" s="88">
        <v>501</v>
      </c>
      <c r="B21" s="89" t="s">
        <v>5</v>
      </c>
      <c r="C21" s="90"/>
      <c r="D21" s="91">
        <v>1529.8</v>
      </c>
      <c r="E21" s="91">
        <v>1529.8</v>
      </c>
      <c r="F21" s="91"/>
      <c r="G21" s="82">
        <v>0</v>
      </c>
    </row>
    <row r="22" spans="1:7" ht="13" x14ac:dyDescent="0.15">
      <c r="A22" s="88">
        <v>502</v>
      </c>
      <c r="B22" s="89" t="s">
        <v>4</v>
      </c>
      <c r="C22" s="90"/>
      <c r="D22" s="91"/>
      <c r="E22" s="91"/>
      <c r="F22" s="91"/>
      <c r="G22" s="82">
        <v>0</v>
      </c>
    </row>
    <row r="23" spans="1:7" ht="14" thickBot="1" x14ac:dyDescent="0.2">
      <c r="A23" s="83">
        <v>600</v>
      </c>
      <c r="B23" s="84" t="s">
        <v>79</v>
      </c>
      <c r="C23" s="85">
        <v>0</v>
      </c>
      <c r="D23" s="86">
        <v>0</v>
      </c>
      <c r="E23" s="86">
        <v>0</v>
      </c>
      <c r="F23" s="86">
        <v>0</v>
      </c>
      <c r="G23" s="87">
        <v>0</v>
      </c>
    </row>
    <row r="24" spans="1:7" ht="14" thickTop="1" x14ac:dyDescent="0.15">
      <c r="A24" s="88">
        <v>601</v>
      </c>
      <c r="B24" s="89" t="s">
        <v>5</v>
      </c>
      <c r="C24" s="90"/>
      <c r="D24" s="91"/>
      <c r="E24" s="91"/>
      <c r="F24" s="91"/>
      <c r="G24" s="82">
        <v>0</v>
      </c>
    </row>
    <row r="25" spans="1:7" ht="13" x14ac:dyDescent="0.15">
      <c r="A25" s="88">
        <v>602</v>
      </c>
      <c r="B25" s="89" t="s">
        <v>4</v>
      </c>
      <c r="C25" s="90"/>
      <c r="D25" s="91"/>
      <c r="E25" s="91"/>
      <c r="F25" s="91"/>
      <c r="G25" s="82">
        <v>0</v>
      </c>
    </row>
    <row r="26" spans="1:7" ht="14" thickBot="1" x14ac:dyDescent="0.2">
      <c r="A26" s="83">
        <v>700</v>
      </c>
      <c r="B26" s="84" t="s">
        <v>80</v>
      </c>
      <c r="C26" s="85">
        <v>14371.4</v>
      </c>
      <c r="D26" s="86">
        <v>34170.400000000001</v>
      </c>
      <c r="E26" s="86">
        <v>31585.8</v>
      </c>
      <c r="F26" s="86">
        <v>491.1</v>
      </c>
      <c r="G26" s="87">
        <v>17447.100000000002</v>
      </c>
    </row>
    <row r="27" spans="1:7" ht="14" thickTop="1" x14ac:dyDescent="0.15">
      <c r="A27" s="88">
        <v>701</v>
      </c>
      <c r="B27" s="89" t="s">
        <v>5</v>
      </c>
      <c r="C27" s="90">
        <v>14371.4</v>
      </c>
      <c r="D27" s="91">
        <v>34170.400000000001</v>
      </c>
      <c r="E27" s="91">
        <v>31585.8</v>
      </c>
      <c r="F27" s="91">
        <v>491.1</v>
      </c>
      <c r="G27" s="82">
        <v>17447.100000000002</v>
      </c>
    </row>
    <row r="28" spans="1:7" ht="13" x14ac:dyDescent="0.15">
      <c r="A28" s="88">
        <v>702</v>
      </c>
      <c r="B28" s="89" t="s">
        <v>4</v>
      </c>
      <c r="C28" s="90"/>
      <c r="D28" s="91"/>
      <c r="E28" s="91"/>
      <c r="F28" s="91"/>
      <c r="G28" s="82">
        <v>0</v>
      </c>
    </row>
    <row r="29" spans="1:7" ht="14" thickBot="1" x14ac:dyDescent="0.2">
      <c r="A29" s="83">
        <v>800</v>
      </c>
      <c r="B29" s="84" t="s">
        <v>81</v>
      </c>
      <c r="C29" s="85">
        <v>0</v>
      </c>
      <c r="D29" s="86">
        <v>0</v>
      </c>
      <c r="E29" s="86">
        <v>0</v>
      </c>
      <c r="F29" s="86">
        <v>0</v>
      </c>
      <c r="G29" s="87">
        <v>0</v>
      </c>
    </row>
    <row r="30" spans="1:7" ht="14" thickTop="1" x14ac:dyDescent="0.15">
      <c r="A30" s="88">
        <v>801</v>
      </c>
      <c r="B30" s="89" t="s">
        <v>5</v>
      </c>
      <c r="C30" s="90"/>
      <c r="D30" s="91"/>
      <c r="E30" s="91"/>
      <c r="F30" s="91"/>
      <c r="G30" s="82">
        <v>0</v>
      </c>
    </row>
    <row r="31" spans="1:7" ht="13" x14ac:dyDescent="0.15">
      <c r="A31" s="88">
        <v>802</v>
      </c>
      <c r="B31" s="89" t="s">
        <v>4</v>
      </c>
      <c r="C31" s="90"/>
      <c r="D31" s="91"/>
      <c r="E31" s="91"/>
      <c r="F31" s="91"/>
      <c r="G31" s="82">
        <v>0</v>
      </c>
    </row>
    <row r="32" spans="1:7" ht="14" thickBot="1" x14ac:dyDescent="0.2">
      <c r="A32" s="83">
        <v>900</v>
      </c>
      <c r="B32" s="84" t="s">
        <v>82</v>
      </c>
      <c r="C32" s="85">
        <v>0</v>
      </c>
      <c r="D32" s="86">
        <v>0</v>
      </c>
      <c r="E32" s="86">
        <v>0</v>
      </c>
      <c r="F32" s="86">
        <v>0</v>
      </c>
      <c r="G32" s="87">
        <v>0</v>
      </c>
    </row>
    <row r="33" spans="1:7" ht="14" thickTop="1" x14ac:dyDescent="0.15">
      <c r="A33" s="88">
        <v>901</v>
      </c>
      <c r="B33" s="89" t="s">
        <v>5</v>
      </c>
      <c r="C33" s="90"/>
      <c r="D33" s="91"/>
      <c r="E33" s="91"/>
      <c r="F33" s="91"/>
      <c r="G33" s="82">
        <v>0</v>
      </c>
    </row>
    <row r="34" spans="1:7" ht="13" x14ac:dyDescent="0.15">
      <c r="A34" s="88">
        <v>902</v>
      </c>
      <c r="B34" s="89" t="s">
        <v>4</v>
      </c>
      <c r="C34" s="90"/>
      <c r="D34" s="91"/>
      <c r="E34" s="91"/>
      <c r="F34" s="91"/>
      <c r="G34" s="82">
        <v>0</v>
      </c>
    </row>
    <row r="35" spans="1:7" ht="14" thickBot="1" x14ac:dyDescent="0.2">
      <c r="A35" s="83">
        <v>1000</v>
      </c>
      <c r="B35" s="84" t="s">
        <v>83</v>
      </c>
      <c r="C35" s="85">
        <v>-464.2</v>
      </c>
      <c r="D35" s="86">
        <v>16909.099999999999</v>
      </c>
      <c r="E35" s="86">
        <v>17274.400000000001</v>
      </c>
      <c r="F35" s="86">
        <v>0</v>
      </c>
      <c r="G35" s="87">
        <v>-829.50000000000364</v>
      </c>
    </row>
    <row r="36" spans="1:7" ht="14" thickTop="1" x14ac:dyDescent="0.15">
      <c r="A36" s="88">
        <v>1001</v>
      </c>
      <c r="B36" s="89" t="s">
        <v>5</v>
      </c>
      <c r="C36" s="90">
        <v>-464.2</v>
      </c>
      <c r="D36" s="91">
        <v>16909.099999999999</v>
      </c>
      <c r="E36" s="91">
        <v>17274.400000000001</v>
      </c>
      <c r="F36" s="91"/>
      <c r="G36" s="82">
        <v>-829.50000000000364</v>
      </c>
    </row>
    <row r="37" spans="1:7" ht="13" x14ac:dyDescent="0.15">
      <c r="A37" s="88">
        <v>1002</v>
      </c>
      <c r="B37" s="89" t="s">
        <v>4</v>
      </c>
      <c r="C37" s="90"/>
      <c r="D37" s="91"/>
      <c r="E37" s="91"/>
      <c r="F37" s="91"/>
      <c r="G37" s="82">
        <v>0</v>
      </c>
    </row>
    <row r="38" spans="1:7" ht="14" thickBot="1" x14ac:dyDescent="0.2">
      <c r="A38" s="83">
        <v>1100</v>
      </c>
      <c r="B38" s="84" t="s">
        <v>84</v>
      </c>
      <c r="C38" s="85">
        <v>2756.2</v>
      </c>
      <c r="D38" s="86">
        <v>837.8</v>
      </c>
      <c r="E38" s="86">
        <v>597.5</v>
      </c>
      <c r="F38" s="86">
        <v>0</v>
      </c>
      <c r="G38" s="87">
        <v>2996.5</v>
      </c>
    </row>
    <row r="39" spans="1:7" ht="14" thickTop="1" x14ac:dyDescent="0.15">
      <c r="A39" s="88">
        <v>1101</v>
      </c>
      <c r="B39" s="89" t="s">
        <v>5</v>
      </c>
      <c r="C39" s="90"/>
      <c r="D39" s="91"/>
      <c r="E39" s="91"/>
      <c r="F39" s="91"/>
      <c r="G39" s="82">
        <v>0</v>
      </c>
    </row>
    <row r="40" spans="1:7" ht="14" thickBot="1" x14ac:dyDescent="0.2">
      <c r="A40" s="92">
        <v>1102</v>
      </c>
      <c r="B40" s="93" t="s">
        <v>4</v>
      </c>
      <c r="C40" s="94">
        <v>2756.2</v>
      </c>
      <c r="D40" s="95">
        <v>837.8</v>
      </c>
      <c r="E40" s="95">
        <v>597.5</v>
      </c>
      <c r="F40" s="95"/>
      <c r="G40" s="96">
        <v>2996.5</v>
      </c>
    </row>
    <row r="41" spans="1:7" x14ac:dyDescent="0.15">
      <c r="A41" s="4" t="s">
        <v>85</v>
      </c>
    </row>
    <row r="42" spans="1:7" x14ac:dyDescent="0.15">
      <c r="A42" s="34" t="s">
        <v>86</v>
      </c>
      <c r="B42" s="35" t="s">
        <v>87</v>
      </c>
    </row>
    <row r="43" spans="1:7" x14ac:dyDescent="0.15">
      <c r="A43" s="34" t="s">
        <v>88</v>
      </c>
      <c r="B43" s="35" t="s">
        <v>89</v>
      </c>
    </row>
    <row r="44" spans="1:7" x14ac:dyDescent="0.15">
      <c r="A44" s="4"/>
      <c r="B44" s="36"/>
      <c r="C44" s="36"/>
      <c r="D44" s="36"/>
      <c r="E44" s="36"/>
      <c r="F44" s="36"/>
      <c r="G44" s="36"/>
    </row>
    <row r="45" spans="1:7" x14ac:dyDescent="0.15">
      <c r="A45" s="4"/>
      <c r="B45" s="36"/>
      <c r="C45" s="36"/>
      <c r="D45" s="36"/>
      <c r="E45" s="36"/>
      <c r="F45" s="36"/>
      <c r="G45" s="36"/>
    </row>
    <row r="46" spans="1:7" x14ac:dyDescent="0.15">
      <c r="A46" s="4"/>
      <c r="B46" s="36"/>
      <c r="C46" s="36"/>
      <c r="D46" s="36"/>
      <c r="E46" s="36"/>
      <c r="F46" s="36"/>
      <c r="G46" s="36"/>
    </row>
    <row r="47" spans="1:7" x14ac:dyDescent="0.15">
      <c r="A47" s="4"/>
      <c r="B47" s="36"/>
      <c r="C47" s="36"/>
      <c r="D47" s="36"/>
      <c r="E47" s="36"/>
      <c r="F47" s="36"/>
      <c r="G47" s="36"/>
    </row>
    <row r="48" spans="1:7" x14ac:dyDescent="0.15">
      <c r="A48" s="4"/>
      <c r="B48" s="36"/>
      <c r="C48" s="36"/>
      <c r="D48" s="36"/>
      <c r="E48" s="36"/>
      <c r="F48" s="36"/>
      <c r="G48" s="36"/>
    </row>
    <row r="49" spans="1:7" x14ac:dyDescent="0.15">
      <c r="A49" s="4"/>
      <c r="B49" s="36"/>
      <c r="C49" s="36"/>
      <c r="D49" s="36"/>
      <c r="E49" s="36"/>
      <c r="F49" s="36"/>
      <c r="G49" s="36"/>
    </row>
    <row r="50" spans="1:7" x14ac:dyDescent="0.15">
      <c r="A50" s="4"/>
      <c r="B50" s="36"/>
      <c r="C50" s="36"/>
      <c r="D50" s="36"/>
      <c r="E50" s="36"/>
      <c r="F50" s="36"/>
      <c r="G50" s="36"/>
    </row>
    <row r="51" spans="1:7" x14ac:dyDescent="0.15">
      <c r="A51" s="4"/>
      <c r="B51" s="36"/>
      <c r="C51" s="36"/>
      <c r="D51" s="36"/>
      <c r="E51" s="36"/>
      <c r="F51" s="36"/>
      <c r="G51" s="36"/>
    </row>
    <row r="52" spans="1:7" x14ac:dyDescent="0.15">
      <c r="A52" s="4"/>
      <c r="B52" s="36"/>
      <c r="C52" s="36"/>
      <c r="D52" s="36"/>
      <c r="E52" s="36"/>
      <c r="F52" s="36"/>
      <c r="G52" s="36"/>
    </row>
    <row r="53" spans="1:7" x14ac:dyDescent="0.15">
      <c r="A53" s="4"/>
    </row>
    <row r="54" spans="1:7" x14ac:dyDescent="0.15">
      <c r="A54" s="4"/>
    </row>
    <row r="55" spans="1:7" x14ac:dyDescent="0.15">
      <c r="A55" s="4"/>
    </row>
    <row r="56" spans="1:7" x14ac:dyDescent="0.15">
      <c r="A56" s="4"/>
    </row>
    <row r="57" spans="1:7" x14ac:dyDescent="0.15">
      <c r="A57" s="4"/>
    </row>
    <row r="58" spans="1:7" x14ac:dyDescent="0.15">
      <c r="A58" s="4"/>
    </row>
    <row r="59" spans="1:7" x14ac:dyDescent="0.15">
      <c r="A59" s="4"/>
    </row>
    <row r="60" spans="1:7" x14ac:dyDescent="0.15">
      <c r="A60" s="4"/>
    </row>
    <row r="61" spans="1:7" x14ac:dyDescent="0.15">
      <c r="A61" s="4"/>
    </row>
    <row r="62" spans="1:7" x14ac:dyDescent="0.15">
      <c r="A62" s="4"/>
    </row>
    <row r="63" spans="1:7" x14ac:dyDescent="0.15">
      <c r="A63" s="4"/>
    </row>
    <row r="64" spans="1:7" x14ac:dyDescent="0.15">
      <c r="A64" s="4"/>
    </row>
    <row r="65" spans="1:1" x14ac:dyDescent="0.15">
      <c r="A65" s="4"/>
    </row>
    <row r="66" spans="1:1" x14ac:dyDescent="0.15">
      <c r="A66" s="4"/>
    </row>
    <row r="67" spans="1:1" x14ac:dyDescent="0.15">
      <c r="A67" s="4"/>
    </row>
    <row r="68" spans="1:1" x14ac:dyDescent="0.15">
      <c r="A68" s="4"/>
    </row>
    <row r="69" spans="1:1" x14ac:dyDescent="0.15">
      <c r="A69" s="4"/>
    </row>
    <row r="70" spans="1:1" x14ac:dyDescent="0.15">
      <c r="A70" s="4"/>
    </row>
    <row r="71" spans="1:1" x14ac:dyDescent="0.15">
      <c r="A71" s="4"/>
    </row>
    <row r="72" spans="1:1" x14ac:dyDescent="0.15">
      <c r="A72" s="4"/>
    </row>
    <row r="73" spans="1:1" x14ac:dyDescent="0.15">
      <c r="A73" s="4"/>
    </row>
    <row r="74" spans="1:1" x14ac:dyDescent="0.15">
      <c r="A74" s="4"/>
    </row>
    <row r="75" spans="1:1" x14ac:dyDescent="0.15">
      <c r="A75" s="4"/>
    </row>
    <row r="76" spans="1:1" x14ac:dyDescent="0.15">
      <c r="A76" s="4"/>
    </row>
    <row r="77" spans="1:1" x14ac:dyDescent="0.15">
      <c r="A77" s="4"/>
    </row>
    <row r="78" spans="1:1" x14ac:dyDescent="0.15">
      <c r="A78" s="4"/>
    </row>
    <row r="79" spans="1:1" x14ac:dyDescent="0.15">
      <c r="A79" s="4"/>
    </row>
    <row r="80" spans="1:1" x14ac:dyDescent="0.15">
      <c r="A80" s="4"/>
    </row>
    <row r="81" spans="1:1" x14ac:dyDescent="0.15">
      <c r="A81" s="4"/>
    </row>
    <row r="82" spans="1:1" x14ac:dyDescent="0.15">
      <c r="A82" s="4"/>
    </row>
    <row r="83" spans="1:1" x14ac:dyDescent="0.15">
      <c r="A83" s="4"/>
    </row>
    <row r="84" spans="1:1" x14ac:dyDescent="0.15">
      <c r="A84" s="4"/>
    </row>
    <row r="85" spans="1:1" x14ac:dyDescent="0.15">
      <c r="A85" s="4"/>
    </row>
    <row r="86" spans="1:1" x14ac:dyDescent="0.15">
      <c r="A86" s="4"/>
    </row>
    <row r="87" spans="1:1" x14ac:dyDescent="0.15">
      <c r="A87" s="4"/>
    </row>
    <row r="88" spans="1:1" x14ac:dyDescent="0.15">
      <c r="A88" s="4"/>
    </row>
    <row r="89" spans="1:1" x14ac:dyDescent="0.15">
      <c r="A89" s="4"/>
    </row>
    <row r="90" spans="1:1" x14ac:dyDescent="0.15">
      <c r="A90" s="4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  <row r="125" spans="1:1" x14ac:dyDescent="0.15">
      <c r="A125" s="37"/>
    </row>
    <row r="126" spans="1:1" x14ac:dyDescent="0.15">
      <c r="A126" s="37"/>
    </row>
    <row r="127" spans="1:1" x14ac:dyDescent="0.15">
      <c r="A127" s="37"/>
    </row>
    <row r="128" spans="1:1" x14ac:dyDescent="0.15">
      <c r="A128" s="37"/>
    </row>
    <row r="129" spans="1:1" x14ac:dyDescent="0.15">
      <c r="A129" s="37"/>
    </row>
    <row r="130" spans="1:1" x14ac:dyDescent="0.15">
      <c r="A130" s="37"/>
    </row>
    <row r="131" spans="1:1" x14ac:dyDescent="0.15">
      <c r="A131" s="37"/>
    </row>
    <row r="132" spans="1:1" x14ac:dyDescent="0.15">
      <c r="A132" s="37"/>
    </row>
    <row r="133" spans="1:1" x14ac:dyDescent="0.15">
      <c r="A133" s="37"/>
    </row>
    <row r="134" spans="1:1" x14ac:dyDescent="0.15">
      <c r="A134" s="37"/>
    </row>
    <row r="135" spans="1:1" x14ac:dyDescent="0.15">
      <c r="A135" s="37"/>
    </row>
    <row r="136" spans="1:1" x14ac:dyDescent="0.15">
      <c r="A136" s="37"/>
    </row>
    <row r="137" spans="1:1" x14ac:dyDescent="0.15">
      <c r="A137" s="37"/>
    </row>
    <row r="138" spans="1:1" x14ac:dyDescent="0.15">
      <c r="A138" s="37"/>
    </row>
    <row r="139" spans="1:1" x14ac:dyDescent="0.15">
      <c r="A139" s="37"/>
    </row>
    <row r="140" spans="1:1" x14ac:dyDescent="0.15">
      <c r="A140" s="37"/>
    </row>
    <row r="141" spans="1:1" x14ac:dyDescent="0.15">
      <c r="A141" s="37"/>
    </row>
    <row r="142" spans="1:1" x14ac:dyDescent="0.15">
      <c r="A142" s="37"/>
    </row>
    <row r="143" spans="1:1" x14ac:dyDescent="0.15">
      <c r="A143" s="37"/>
    </row>
    <row r="144" spans="1:1" x14ac:dyDescent="0.15">
      <c r="A144" s="37"/>
    </row>
    <row r="145" spans="1:1" x14ac:dyDescent="0.15">
      <c r="A145" s="37"/>
    </row>
    <row r="146" spans="1:1" x14ac:dyDescent="0.15">
      <c r="A146" s="37"/>
    </row>
    <row r="147" spans="1:1" x14ac:dyDescent="0.15">
      <c r="A147" s="37"/>
    </row>
    <row r="148" spans="1:1" x14ac:dyDescent="0.15">
      <c r="A148" s="37"/>
    </row>
    <row r="149" spans="1:1" x14ac:dyDescent="0.15">
      <c r="A149" s="37"/>
    </row>
    <row r="150" spans="1:1" x14ac:dyDescent="0.15">
      <c r="A150" s="37"/>
    </row>
    <row r="151" spans="1:1" x14ac:dyDescent="0.15">
      <c r="A151" s="37"/>
    </row>
    <row r="152" spans="1:1" x14ac:dyDescent="0.15">
      <c r="A152" s="37"/>
    </row>
    <row r="153" spans="1:1" x14ac:dyDescent="0.15">
      <c r="A153" s="37"/>
    </row>
    <row r="154" spans="1:1" x14ac:dyDescent="0.15">
      <c r="A154" s="37"/>
    </row>
    <row r="155" spans="1:1" x14ac:dyDescent="0.15">
      <c r="A155" s="37"/>
    </row>
    <row r="156" spans="1:1" x14ac:dyDescent="0.15">
      <c r="A156" s="37"/>
    </row>
    <row r="157" spans="1:1" x14ac:dyDescent="0.15">
      <c r="A157" s="37"/>
    </row>
    <row r="158" spans="1:1" x14ac:dyDescent="0.15">
      <c r="A158" s="37"/>
    </row>
    <row r="159" spans="1:1" x14ac:dyDescent="0.15">
      <c r="A159" s="37"/>
    </row>
    <row r="160" spans="1:1" x14ac:dyDescent="0.15">
      <c r="A160" s="37"/>
    </row>
    <row r="161" spans="1:1" x14ac:dyDescent="0.15">
      <c r="A161" s="37"/>
    </row>
    <row r="162" spans="1:1" x14ac:dyDescent="0.15">
      <c r="A162" s="37"/>
    </row>
    <row r="163" spans="1:1" x14ac:dyDescent="0.15">
      <c r="A163" s="37"/>
    </row>
    <row r="164" spans="1:1" x14ac:dyDescent="0.15">
      <c r="A164" s="37"/>
    </row>
    <row r="165" spans="1:1" x14ac:dyDescent="0.15">
      <c r="A165" s="37"/>
    </row>
    <row r="166" spans="1:1" x14ac:dyDescent="0.15">
      <c r="A166" s="37"/>
    </row>
    <row r="167" spans="1:1" x14ac:dyDescent="0.15">
      <c r="A167" s="37"/>
    </row>
    <row r="168" spans="1:1" x14ac:dyDescent="0.15">
      <c r="A168" s="37"/>
    </row>
    <row r="169" spans="1:1" x14ac:dyDescent="0.15">
      <c r="A169" s="37"/>
    </row>
    <row r="170" spans="1:1" x14ac:dyDescent="0.15">
      <c r="A170" s="37"/>
    </row>
    <row r="171" spans="1:1" x14ac:dyDescent="0.15">
      <c r="A171" s="37"/>
    </row>
    <row r="172" spans="1:1" x14ac:dyDescent="0.15">
      <c r="A172" s="37"/>
    </row>
    <row r="173" spans="1:1" x14ac:dyDescent="0.15">
      <c r="A173" s="37"/>
    </row>
    <row r="174" spans="1:1" x14ac:dyDescent="0.15">
      <c r="A174" s="37"/>
    </row>
    <row r="175" spans="1:1" x14ac:dyDescent="0.15">
      <c r="A175" s="37"/>
    </row>
    <row r="176" spans="1:1" x14ac:dyDescent="0.15">
      <c r="A176" s="37"/>
    </row>
    <row r="177" spans="1:1" x14ac:dyDescent="0.15">
      <c r="A177" s="37"/>
    </row>
    <row r="178" spans="1:1" x14ac:dyDescent="0.15">
      <c r="A178" s="37"/>
    </row>
    <row r="179" spans="1:1" x14ac:dyDescent="0.15">
      <c r="A179" s="37"/>
    </row>
    <row r="180" spans="1:1" x14ac:dyDescent="0.15">
      <c r="A180" s="37"/>
    </row>
    <row r="181" spans="1:1" x14ac:dyDescent="0.15">
      <c r="A181" s="37"/>
    </row>
    <row r="182" spans="1:1" x14ac:dyDescent="0.15">
      <c r="A182" s="37"/>
    </row>
    <row r="183" spans="1:1" x14ac:dyDescent="0.15">
      <c r="A183" s="37"/>
    </row>
    <row r="184" spans="1:1" x14ac:dyDescent="0.15">
      <c r="A184" s="37"/>
    </row>
    <row r="185" spans="1:1" x14ac:dyDescent="0.15">
      <c r="A185" s="37"/>
    </row>
    <row r="186" spans="1:1" x14ac:dyDescent="0.15">
      <c r="A186" s="37"/>
    </row>
    <row r="187" spans="1:1" x14ac:dyDescent="0.15">
      <c r="A187" s="37"/>
    </row>
    <row r="188" spans="1:1" x14ac:dyDescent="0.15">
      <c r="A188" s="37"/>
    </row>
    <row r="189" spans="1:1" x14ac:dyDescent="0.15">
      <c r="A189" s="37"/>
    </row>
    <row r="190" spans="1:1" x14ac:dyDescent="0.15">
      <c r="A190" s="37"/>
    </row>
    <row r="191" spans="1:1" x14ac:dyDescent="0.15">
      <c r="A191" s="37"/>
    </row>
    <row r="192" spans="1:1" x14ac:dyDescent="0.15">
      <c r="A192" s="37"/>
    </row>
    <row r="193" spans="1:1" x14ac:dyDescent="0.15">
      <c r="A193" s="37"/>
    </row>
    <row r="194" spans="1:1" x14ac:dyDescent="0.15">
      <c r="A194" s="37"/>
    </row>
    <row r="195" spans="1:1" x14ac:dyDescent="0.15">
      <c r="A195" s="37"/>
    </row>
    <row r="196" spans="1:1" x14ac:dyDescent="0.15">
      <c r="A196" s="37"/>
    </row>
    <row r="197" spans="1:1" x14ac:dyDescent="0.15">
      <c r="A197" s="37"/>
    </row>
    <row r="198" spans="1:1" x14ac:dyDescent="0.15">
      <c r="A198" s="37"/>
    </row>
    <row r="199" spans="1:1" x14ac:dyDescent="0.15">
      <c r="A199" s="37"/>
    </row>
    <row r="200" spans="1:1" x14ac:dyDescent="0.15">
      <c r="A200" s="37"/>
    </row>
    <row r="201" spans="1:1" x14ac:dyDescent="0.15">
      <c r="A201" s="37"/>
    </row>
    <row r="202" spans="1:1" x14ac:dyDescent="0.15">
      <c r="A202" s="37"/>
    </row>
    <row r="203" spans="1:1" x14ac:dyDescent="0.15">
      <c r="A203" s="37"/>
    </row>
    <row r="204" spans="1:1" x14ac:dyDescent="0.15">
      <c r="A204" s="37"/>
    </row>
    <row r="205" spans="1:1" x14ac:dyDescent="0.15">
      <c r="A205" s="37"/>
    </row>
    <row r="206" spans="1:1" x14ac:dyDescent="0.15">
      <c r="A206" s="37"/>
    </row>
    <row r="207" spans="1:1" x14ac:dyDescent="0.15">
      <c r="A207" s="37"/>
    </row>
    <row r="208" spans="1:1" x14ac:dyDescent="0.15">
      <c r="A208" s="37"/>
    </row>
    <row r="209" spans="1:1" x14ac:dyDescent="0.15">
      <c r="A209" s="37"/>
    </row>
    <row r="210" spans="1:1" x14ac:dyDescent="0.15">
      <c r="A210" s="37"/>
    </row>
    <row r="211" spans="1:1" x14ac:dyDescent="0.15">
      <c r="A211" s="37"/>
    </row>
    <row r="212" spans="1:1" x14ac:dyDescent="0.15">
      <c r="A212" s="37"/>
    </row>
    <row r="213" spans="1:1" x14ac:dyDescent="0.15">
      <c r="A213" s="37"/>
    </row>
    <row r="214" spans="1:1" x14ac:dyDescent="0.15">
      <c r="A214" s="37"/>
    </row>
    <row r="215" spans="1:1" x14ac:dyDescent="0.15">
      <c r="A215" s="37"/>
    </row>
    <row r="216" spans="1:1" x14ac:dyDescent="0.15">
      <c r="A216" s="37"/>
    </row>
    <row r="217" spans="1:1" x14ac:dyDescent="0.15">
      <c r="A217" s="37"/>
    </row>
    <row r="218" spans="1:1" x14ac:dyDescent="0.15">
      <c r="A218" s="37"/>
    </row>
    <row r="219" spans="1:1" x14ac:dyDescent="0.15">
      <c r="A219" s="37"/>
    </row>
    <row r="220" spans="1:1" x14ac:dyDescent="0.15">
      <c r="A220" s="37"/>
    </row>
    <row r="221" spans="1:1" x14ac:dyDescent="0.15">
      <c r="A221" s="37"/>
    </row>
    <row r="222" spans="1:1" x14ac:dyDescent="0.15">
      <c r="A222" s="37"/>
    </row>
    <row r="223" spans="1:1" x14ac:dyDescent="0.15">
      <c r="A223" s="37"/>
    </row>
    <row r="224" spans="1:1" x14ac:dyDescent="0.15">
      <c r="A224" s="37"/>
    </row>
    <row r="225" spans="1:1" x14ac:dyDescent="0.15">
      <c r="A225" s="37"/>
    </row>
    <row r="226" spans="1:1" x14ac:dyDescent="0.15">
      <c r="A226" s="37"/>
    </row>
    <row r="227" spans="1:1" x14ac:dyDescent="0.15">
      <c r="A227" s="37"/>
    </row>
    <row r="228" spans="1:1" x14ac:dyDescent="0.15">
      <c r="A228" s="37"/>
    </row>
    <row r="229" spans="1:1" x14ac:dyDescent="0.15">
      <c r="A229" s="37"/>
    </row>
    <row r="230" spans="1:1" x14ac:dyDescent="0.15">
      <c r="A230" s="37"/>
    </row>
    <row r="231" spans="1:1" x14ac:dyDescent="0.15">
      <c r="A231" s="37"/>
    </row>
    <row r="232" spans="1:1" x14ac:dyDescent="0.15">
      <c r="A232" s="37"/>
    </row>
    <row r="233" spans="1:1" x14ac:dyDescent="0.15">
      <c r="A233" s="37"/>
    </row>
    <row r="234" spans="1:1" x14ac:dyDescent="0.15">
      <c r="A234" s="37"/>
    </row>
    <row r="235" spans="1:1" x14ac:dyDescent="0.15">
      <c r="A235" s="37"/>
    </row>
    <row r="236" spans="1:1" x14ac:dyDescent="0.15">
      <c r="A236" s="37"/>
    </row>
    <row r="237" spans="1:1" x14ac:dyDescent="0.15">
      <c r="A237" s="37"/>
    </row>
    <row r="238" spans="1:1" x14ac:dyDescent="0.15">
      <c r="A238" s="37"/>
    </row>
    <row r="239" spans="1:1" x14ac:dyDescent="0.15">
      <c r="A239" s="37"/>
    </row>
    <row r="240" spans="1:1" x14ac:dyDescent="0.15">
      <c r="A240" s="37"/>
    </row>
    <row r="241" spans="1:1" x14ac:dyDescent="0.15">
      <c r="A241" s="37"/>
    </row>
    <row r="242" spans="1:1" x14ac:dyDescent="0.15">
      <c r="A242" s="37"/>
    </row>
    <row r="243" spans="1:1" x14ac:dyDescent="0.15">
      <c r="A243" s="37"/>
    </row>
    <row r="244" spans="1:1" x14ac:dyDescent="0.15">
      <c r="A244" s="37"/>
    </row>
    <row r="245" spans="1:1" x14ac:dyDescent="0.15">
      <c r="A245" s="37"/>
    </row>
    <row r="246" spans="1:1" x14ac:dyDescent="0.15">
      <c r="A246" s="37"/>
    </row>
    <row r="247" spans="1:1" x14ac:dyDescent="0.15">
      <c r="A247" s="37"/>
    </row>
    <row r="248" spans="1:1" x14ac:dyDescent="0.15">
      <c r="A248" s="37"/>
    </row>
    <row r="249" spans="1:1" x14ac:dyDescent="0.15">
      <c r="A249" s="37"/>
    </row>
    <row r="250" spans="1:1" x14ac:dyDescent="0.15">
      <c r="A250" s="37"/>
    </row>
    <row r="251" spans="1:1" x14ac:dyDescent="0.15">
      <c r="A251" s="37"/>
    </row>
    <row r="252" spans="1:1" x14ac:dyDescent="0.15">
      <c r="A252" s="37"/>
    </row>
    <row r="253" spans="1:1" x14ac:dyDescent="0.15">
      <c r="A253" s="37"/>
    </row>
    <row r="254" spans="1:1" x14ac:dyDescent="0.15">
      <c r="A254" s="37"/>
    </row>
    <row r="255" spans="1:1" x14ac:dyDescent="0.15">
      <c r="A255" s="37"/>
    </row>
    <row r="256" spans="1:1" x14ac:dyDescent="0.15">
      <c r="A256" s="37"/>
    </row>
    <row r="257" spans="1:1" x14ac:dyDescent="0.15">
      <c r="A257" s="37"/>
    </row>
    <row r="258" spans="1:1" x14ac:dyDescent="0.15">
      <c r="A258" s="37"/>
    </row>
    <row r="259" spans="1:1" x14ac:dyDescent="0.15">
      <c r="A259" s="37"/>
    </row>
    <row r="260" spans="1:1" x14ac:dyDescent="0.15">
      <c r="A260" s="37"/>
    </row>
    <row r="261" spans="1:1" x14ac:dyDescent="0.15">
      <c r="A261" s="37"/>
    </row>
    <row r="262" spans="1:1" x14ac:dyDescent="0.15">
      <c r="A262" s="37"/>
    </row>
    <row r="263" spans="1:1" x14ac:dyDescent="0.15">
      <c r="A263" s="37"/>
    </row>
    <row r="264" spans="1:1" x14ac:dyDescent="0.15">
      <c r="A264" s="37"/>
    </row>
    <row r="265" spans="1:1" x14ac:dyDescent="0.15">
      <c r="A265" s="37"/>
    </row>
    <row r="266" spans="1:1" x14ac:dyDescent="0.15">
      <c r="A266" s="37"/>
    </row>
    <row r="267" spans="1:1" x14ac:dyDescent="0.15">
      <c r="A267" s="37"/>
    </row>
    <row r="268" spans="1:1" x14ac:dyDescent="0.15">
      <c r="A268" s="37"/>
    </row>
    <row r="269" spans="1:1" x14ac:dyDescent="0.15">
      <c r="A269" s="37"/>
    </row>
    <row r="270" spans="1:1" x14ac:dyDescent="0.15">
      <c r="A270" s="37"/>
    </row>
    <row r="271" spans="1:1" x14ac:dyDescent="0.15">
      <c r="A271" s="37"/>
    </row>
    <row r="272" spans="1:1" x14ac:dyDescent="0.15">
      <c r="A272" s="37"/>
    </row>
    <row r="273" spans="1:1" x14ac:dyDescent="0.15">
      <c r="A273" s="37"/>
    </row>
    <row r="274" spans="1:1" x14ac:dyDescent="0.15">
      <c r="A274" s="37"/>
    </row>
    <row r="275" spans="1:1" x14ac:dyDescent="0.15">
      <c r="A275" s="37"/>
    </row>
    <row r="276" spans="1:1" x14ac:dyDescent="0.15">
      <c r="A276" s="37"/>
    </row>
    <row r="277" spans="1:1" x14ac:dyDescent="0.15">
      <c r="A277" s="37"/>
    </row>
    <row r="278" spans="1:1" x14ac:dyDescent="0.15">
      <c r="A278" s="37"/>
    </row>
    <row r="279" spans="1:1" x14ac:dyDescent="0.15">
      <c r="A279" s="37"/>
    </row>
    <row r="280" spans="1:1" x14ac:dyDescent="0.15">
      <c r="A280" s="37"/>
    </row>
    <row r="281" spans="1:1" x14ac:dyDescent="0.15">
      <c r="A281" s="37"/>
    </row>
    <row r="282" spans="1:1" x14ac:dyDescent="0.15">
      <c r="A282" s="37"/>
    </row>
    <row r="283" spans="1:1" x14ac:dyDescent="0.15">
      <c r="A283" s="37"/>
    </row>
    <row r="284" spans="1:1" x14ac:dyDescent="0.15">
      <c r="A284" s="37"/>
    </row>
    <row r="285" spans="1:1" x14ac:dyDescent="0.15">
      <c r="A285" s="37"/>
    </row>
    <row r="286" spans="1:1" x14ac:dyDescent="0.15">
      <c r="A286" s="37"/>
    </row>
    <row r="287" spans="1:1" x14ac:dyDescent="0.15">
      <c r="A287" s="37"/>
    </row>
    <row r="288" spans="1:1" x14ac:dyDescent="0.15">
      <c r="A288" s="37"/>
    </row>
    <row r="289" spans="1:1" x14ac:dyDescent="0.15">
      <c r="A289" s="37"/>
    </row>
    <row r="290" spans="1:1" x14ac:dyDescent="0.15">
      <c r="A290" s="37"/>
    </row>
    <row r="291" spans="1:1" x14ac:dyDescent="0.15">
      <c r="A291" s="37"/>
    </row>
    <row r="292" spans="1:1" x14ac:dyDescent="0.15">
      <c r="A292" s="37"/>
    </row>
    <row r="293" spans="1:1" x14ac:dyDescent="0.15">
      <c r="A293" s="37"/>
    </row>
    <row r="294" spans="1:1" x14ac:dyDescent="0.15">
      <c r="A294" s="37"/>
    </row>
    <row r="295" spans="1:1" x14ac:dyDescent="0.15">
      <c r="A295" s="37"/>
    </row>
    <row r="296" spans="1:1" x14ac:dyDescent="0.15">
      <c r="A296" s="37"/>
    </row>
    <row r="297" spans="1:1" x14ac:dyDescent="0.15">
      <c r="A297" s="37"/>
    </row>
    <row r="298" spans="1:1" x14ac:dyDescent="0.15">
      <c r="A298" s="37"/>
    </row>
    <row r="299" spans="1:1" x14ac:dyDescent="0.15">
      <c r="A299" s="37"/>
    </row>
    <row r="300" spans="1:1" x14ac:dyDescent="0.15">
      <c r="A300" s="37"/>
    </row>
    <row r="301" spans="1:1" x14ac:dyDescent="0.15">
      <c r="A301" s="37"/>
    </row>
    <row r="302" spans="1:1" x14ac:dyDescent="0.15">
      <c r="A302" s="37"/>
    </row>
    <row r="303" spans="1:1" x14ac:dyDescent="0.15">
      <c r="A303" s="37"/>
    </row>
    <row r="304" spans="1:1" x14ac:dyDescent="0.15">
      <c r="A304" s="37"/>
    </row>
    <row r="305" spans="1:1" x14ac:dyDescent="0.15">
      <c r="A305" s="37"/>
    </row>
    <row r="306" spans="1:1" x14ac:dyDescent="0.15">
      <c r="A306" s="37"/>
    </row>
    <row r="307" spans="1:1" x14ac:dyDescent="0.15">
      <c r="A307" s="37"/>
    </row>
    <row r="308" spans="1:1" x14ac:dyDescent="0.15">
      <c r="A308" s="37"/>
    </row>
    <row r="309" spans="1:1" x14ac:dyDescent="0.15">
      <c r="A309" s="37"/>
    </row>
    <row r="310" spans="1:1" x14ac:dyDescent="0.15">
      <c r="A310" s="37"/>
    </row>
    <row r="311" spans="1:1" x14ac:dyDescent="0.15">
      <c r="A311" s="37"/>
    </row>
    <row r="312" spans="1:1" x14ac:dyDescent="0.15">
      <c r="A312" s="37"/>
    </row>
    <row r="313" spans="1:1" x14ac:dyDescent="0.15">
      <c r="A313" s="37"/>
    </row>
    <row r="314" spans="1:1" x14ac:dyDescent="0.15">
      <c r="A314" s="37"/>
    </row>
    <row r="315" spans="1:1" x14ac:dyDescent="0.15">
      <c r="A315" s="37"/>
    </row>
    <row r="316" spans="1:1" x14ac:dyDescent="0.15">
      <c r="A316" s="37"/>
    </row>
    <row r="317" spans="1:1" x14ac:dyDescent="0.15">
      <c r="A317" s="37"/>
    </row>
    <row r="318" spans="1:1" x14ac:dyDescent="0.15">
      <c r="A318" s="37"/>
    </row>
    <row r="319" spans="1:1" x14ac:dyDescent="0.15">
      <c r="A319" s="37"/>
    </row>
    <row r="320" spans="1:1" x14ac:dyDescent="0.15">
      <c r="A320" s="37"/>
    </row>
    <row r="321" spans="1:1" x14ac:dyDescent="0.15">
      <c r="A321" s="37"/>
    </row>
    <row r="322" spans="1:1" x14ac:dyDescent="0.15">
      <c r="A322" s="37"/>
    </row>
    <row r="323" spans="1:1" x14ac:dyDescent="0.15">
      <c r="A323" s="37"/>
    </row>
    <row r="324" spans="1:1" x14ac:dyDescent="0.15">
      <c r="A324" s="37"/>
    </row>
    <row r="325" spans="1:1" x14ac:dyDescent="0.15">
      <c r="A325" s="37"/>
    </row>
    <row r="326" spans="1:1" x14ac:dyDescent="0.15">
      <c r="A326" s="37"/>
    </row>
    <row r="327" spans="1:1" x14ac:dyDescent="0.15">
      <c r="A327" s="37"/>
    </row>
    <row r="328" spans="1:1" x14ac:dyDescent="0.15">
      <c r="A328" s="37"/>
    </row>
    <row r="329" spans="1:1" x14ac:dyDescent="0.15">
      <c r="A329" s="37"/>
    </row>
    <row r="330" spans="1:1" x14ac:dyDescent="0.15">
      <c r="A330" s="37"/>
    </row>
    <row r="331" spans="1:1" x14ac:dyDescent="0.15">
      <c r="A331" s="37"/>
    </row>
    <row r="332" spans="1:1" x14ac:dyDescent="0.15">
      <c r="A332" s="37"/>
    </row>
    <row r="333" spans="1:1" x14ac:dyDescent="0.15">
      <c r="A333" s="37"/>
    </row>
    <row r="334" spans="1:1" x14ac:dyDescent="0.15">
      <c r="A334" s="37"/>
    </row>
    <row r="335" spans="1:1" x14ac:dyDescent="0.15">
      <c r="A335" s="37"/>
    </row>
    <row r="336" spans="1:1" x14ac:dyDescent="0.15">
      <c r="A336" s="37"/>
    </row>
    <row r="337" spans="1:1" x14ac:dyDescent="0.15">
      <c r="A337" s="37"/>
    </row>
    <row r="338" spans="1:1" x14ac:dyDescent="0.15">
      <c r="A338" s="37"/>
    </row>
    <row r="339" spans="1:1" x14ac:dyDescent="0.15">
      <c r="A339" s="37"/>
    </row>
    <row r="340" spans="1:1" x14ac:dyDescent="0.15">
      <c r="A340" s="37"/>
    </row>
    <row r="341" spans="1:1" x14ac:dyDescent="0.15">
      <c r="A341" s="37"/>
    </row>
    <row r="342" spans="1:1" x14ac:dyDescent="0.15">
      <c r="A342" s="37"/>
    </row>
    <row r="343" spans="1:1" x14ac:dyDescent="0.15">
      <c r="A343" s="37"/>
    </row>
    <row r="344" spans="1:1" x14ac:dyDescent="0.15">
      <c r="A344" s="37"/>
    </row>
    <row r="345" spans="1:1" x14ac:dyDescent="0.15">
      <c r="A345" s="37"/>
    </row>
    <row r="346" spans="1:1" x14ac:dyDescent="0.15">
      <c r="A346" s="37"/>
    </row>
    <row r="347" spans="1:1" x14ac:dyDescent="0.15">
      <c r="A347" s="37"/>
    </row>
    <row r="348" spans="1:1" x14ac:dyDescent="0.15">
      <c r="A348" s="37"/>
    </row>
    <row r="349" spans="1:1" x14ac:dyDescent="0.15">
      <c r="A349" s="37"/>
    </row>
    <row r="350" spans="1:1" x14ac:dyDescent="0.15">
      <c r="A350" s="37"/>
    </row>
    <row r="351" spans="1:1" x14ac:dyDescent="0.15">
      <c r="A351" s="37"/>
    </row>
    <row r="352" spans="1:1" x14ac:dyDescent="0.15">
      <c r="A352" s="37"/>
    </row>
    <row r="353" spans="1:1" x14ac:dyDescent="0.15">
      <c r="A353" s="37"/>
    </row>
    <row r="354" spans="1:1" x14ac:dyDescent="0.15">
      <c r="A354" s="37"/>
    </row>
    <row r="355" spans="1:1" x14ac:dyDescent="0.15">
      <c r="A355" s="37"/>
    </row>
    <row r="356" spans="1:1" x14ac:dyDescent="0.15">
      <c r="A356" s="37"/>
    </row>
    <row r="357" spans="1:1" x14ac:dyDescent="0.15">
      <c r="A357" s="37"/>
    </row>
    <row r="358" spans="1:1" x14ac:dyDescent="0.15">
      <c r="A358" s="37"/>
    </row>
    <row r="359" spans="1:1" x14ac:dyDescent="0.15">
      <c r="A359" s="37"/>
    </row>
    <row r="360" spans="1:1" x14ac:dyDescent="0.15">
      <c r="A360" s="37"/>
    </row>
    <row r="361" spans="1:1" x14ac:dyDescent="0.15">
      <c r="A361" s="37"/>
    </row>
    <row r="362" spans="1:1" x14ac:dyDescent="0.15">
      <c r="A362" s="37"/>
    </row>
    <row r="363" spans="1:1" x14ac:dyDescent="0.15">
      <c r="A363" s="37"/>
    </row>
    <row r="364" spans="1:1" x14ac:dyDescent="0.15">
      <c r="A364" s="37"/>
    </row>
    <row r="365" spans="1:1" x14ac:dyDescent="0.15">
      <c r="A365" s="37"/>
    </row>
    <row r="366" spans="1:1" x14ac:dyDescent="0.15">
      <c r="A366" s="37"/>
    </row>
    <row r="367" spans="1:1" x14ac:dyDescent="0.15">
      <c r="A367" s="37"/>
    </row>
    <row r="368" spans="1:1" x14ac:dyDescent="0.15">
      <c r="A368" s="37"/>
    </row>
    <row r="369" spans="1:1" x14ac:dyDescent="0.15">
      <c r="A369" s="37"/>
    </row>
    <row r="370" spans="1:1" x14ac:dyDescent="0.15">
      <c r="A370" s="37"/>
    </row>
    <row r="371" spans="1:1" x14ac:dyDescent="0.15">
      <c r="A371" s="37"/>
    </row>
    <row r="372" spans="1:1" x14ac:dyDescent="0.15">
      <c r="A372" s="37"/>
    </row>
    <row r="373" spans="1:1" x14ac:dyDescent="0.15">
      <c r="A373" s="37"/>
    </row>
    <row r="374" spans="1:1" x14ac:dyDescent="0.15">
      <c r="A374" s="37"/>
    </row>
    <row r="375" spans="1:1" x14ac:dyDescent="0.15">
      <c r="A375" s="37"/>
    </row>
    <row r="376" spans="1:1" x14ac:dyDescent="0.15">
      <c r="A376" s="37"/>
    </row>
    <row r="377" spans="1:1" x14ac:dyDescent="0.15">
      <c r="A377" s="37"/>
    </row>
    <row r="378" spans="1:1" x14ac:dyDescent="0.15">
      <c r="A378" s="37"/>
    </row>
    <row r="379" spans="1:1" x14ac:dyDescent="0.15">
      <c r="A379" s="37"/>
    </row>
    <row r="380" spans="1:1" x14ac:dyDescent="0.15">
      <c r="A380" s="37"/>
    </row>
    <row r="381" spans="1:1" x14ac:dyDescent="0.15">
      <c r="A381" s="37"/>
    </row>
    <row r="382" spans="1:1" x14ac:dyDescent="0.15">
      <c r="A382" s="37"/>
    </row>
    <row r="383" spans="1:1" x14ac:dyDescent="0.15">
      <c r="A383" s="37"/>
    </row>
    <row r="384" spans="1:1" x14ac:dyDescent="0.15">
      <c r="A384" s="37"/>
    </row>
    <row r="385" spans="1:1" x14ac:dyDescent="0.15">
      <c r="A385" s="37"/>
    </row>
    <row r="386" spans="1:1" x14ac:dyDescent="0.15">
      <c r="A386" s="37"/>
    </row>
    <row r="387" spans="1:1" x14ac:dyDescent="0.15">
      <c r="A387" s="37"/>
    </row>
    <row r="388" spans="1:1" x14ac:dyDescent="0.15">
      <c r="A388" s="37"/>
    </row>
    <row r="389" spans="1:1" x14ac:dyDescent="0.15">
      <c r="A389" s="37"/>
    </row>
    <row r="390" spans="1:1" x14ac:dyDescent="0.15">
      <c r="A390" s="37"/>
    </row>
    <row r="391" spans="1:1" x14ac:dyDescent="0.15">
      <c r="A391" s="37"/>
    </row>
    <row r="392" spans="1:1" x14ac:dyDescent="0.15">
      <c r="A392" s="37"/>
    </row>
    <row r="393" spans="1:1" x14ac:dyDescent="0.15">
      <c r="A393" s="37"/>
    </row>
    <row r="394" spans="1:1" x14ac:dyDescent="0.15">
      <c r="A394" s="37"/>
    </row>
    <row r="395" spans="1:1" x14ac:dyDescent="0.15">
      <c r="A395" s="37"/>
    </row>
    <row r="396" spans="1:1" x14ac:dyDescent="0.15">
      <c r="A396" s="37"/>
    </row>
    <row r="397" spans="1:1" x14ac:dyDescent="0.15">
      <c r="A397" s="37"/>
    </row>
    <row r="398" spans="1:1" x14ac:dyDescent="0.15">
      <c r="A398" s="37"/>
    </row>
    <row r="399" spans="1:1" x14ac:dyDescent="0.15">
      <c r="A399" s="37"/>
    </row>
    <row r="400" spans="1:1" x14ac:dyDescent="0.15">
      <c r="A400" s="37"/>
    </row>
    <row r="401" spans="1:1" x14ac:dyDescent="0.15">
      <c r="A401" s="37"/>
    </row>
    <row r="402" spans="1:1" x14ac:dyDescent="0.15">
      <c r="A402" s="37"/>
    </row>
    <row r="403" spans="1:1" x14ac:dyDescent="0.15">
      <c r="A403" s="37"/>
    </row>
    <row r="404" spans="1:1" x14ac:dyDescent="0.15">
      <c r="A404" s="37"/>
    </row>
    <row r="405" spans="1:1" x14ac:dyDescent="0.15">
      <c r="A405" s="37"/>
    </row>
    <row r="406" spans="1:1" x14ac:dyDescent="0.15">
      <c r="A406" s="37"/>
    </row>
    <row r="407" spans="1:1" x14ac:dyDescent="0.15">
      <c r="A407" s="37"/>
    </row>
    <row r="408" spans="1:1" x14ac:dyDescent="0.15">
      <c r="A408" s="37"/>
    </row>
    <row r="409" spans="1:1" x14ac:dyDescent="0.15">
      <c r="A409" s="37"/>
    </row>
    <row r="410" spans="1:1" x14ac:dyDescent="0.15">
      <c r="A410" s="37"/>
    </row>
    <row r="411" spans="1:1" x14ac:dyDescent="0.15">
      <c r="A411" s="37"/>
    </row>
    <row r="412" spans="1:1" x14ac:dyDescent="0.15">
      <c r="A412" s="37"/>
    </row>
    <row r="413" spans="1:1" x14ac:dyDescent="0.15">
      <c r="A413" s="37"/>
    </row>
  </sheetData>
  <sheetProtection sheet="1" objects="1" scenarios="1"/>
  <mergeCells count="11">
    <mergeCell ref="A6:G6"/>
    <mergeCell ref="A1:G1"/>
    <mergeCell ref="A2:G2"/>
    <mergeCell ref="A3:G3"/>
    <mergeCell ref="A4:G4"/>
    <mergeCell ref="A5:G5"/>
    <mergeCell ref="C8:C9"/>
    <mergeCell ref="D8:D9"/>
    <mergeCell ref="E8:E9"/>
    <mergeCell ref="F8:F9"/>
    <mergeCell ref="G8:G9"/>
  </mergeCells>
  <printOptions horizontalCentered="1"/>
  <pageMargins left="0.2" right="0.23" top="0.39" bottom="0.28999999999999998" header="0.17" footer="0.28999999999999998"/>
  <pageSetup orientation="landscape" r:id="rId1"/>
  <headerFooter alignWithMargins="0"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06290-0286-4816-9DCB-AD47615E09F2}">
  <sheetPr>
    <pageSetUpPr fitToPage="1"/>
  </sheetPr>
  <dimension ref="A1:G413"/>
  <sheetViews>
    <sheetView workbookViewId="0">
      <selection activeCell="A6" sqref="A6:G6"/>
    </sheetView>
  </sheetViews>
  <sheetFormatPr baseColWidth="10" defaultColWidth="8" defaultRowHeight="12" x14ac:dyDescent="0.15"/>
  <cols>
    <col min="1" max="1" width="4.83203125" style="38" customWidth="1"/>
    <col min="2" max="2" width="44.33203125" style="2" customWidth="1"/>
    <col min="3" max="7" width="12.83203125" style="2" customWidth="1"/>
    <col min="8" max="16384" width="8" style="2"/>
  </cols>
  <sheetData>
    <row r="1" spans="1:7" s="1" customFormat="1" x14ac:dyDescent="0.15">
      <c r="A1" s="188" t="s">
        <v>58</v>
      </c>
      <c r="B1" s="188"/>
      <c r="C1" s="188"/>
      <c r="D1" s="188"/>
      <c r="E1" s="188"/>
      <c r="F1" s="188"/>
      <c r="G1" s="188"/>
    </row>
    <row r="2" spans="1:7" s="1" customFormat="1" x14ac:dyDescent="0.15">
      <c r="A2" s="189" t="str">
        <f>'[3]Cover Page'!B12</f>
        <v>CHICAGO STATE UNIVERSITY</v>
      </c>
      <c r="B2" s="189"/>
      <c r="C2" s="189"/>
      <c r="D2" s="189"/>
      <c r="E2" s="189"/>
      <c r="F2" s="189"/>
      <c r="G2" s="189"/>
    </row>
    <row r="3" spans="1:7" s="1" customFormat="1" x14ac:dyDescent="0.15">
      <c r="A3" s="188" t="s">
        <v>59</v>
      </c>
      <c r="B3" s="188"/>
      <c r="C3" s="188"/>
      <c r="D3" s="188"/>
      <c r="E3" s="188"/>
      <c r="F3" s="188"/>
      <c r="G3" s="188"/>
    </row>
    <row r="4" spans="1:7" s="1" customFormat="1" x14ac:dyDescent="0.15">
      <c r="A4" s="188" t="s">
        <v>60</v>
      </c>
      <c r="B4" s="188"/>
      <c r="C4" s="188"/>
      <c r="D4" s="188"/>
      <c r="E4" s="188"/>
      <c r="F4" s="188"/>
      <c r="G4" s="188"/>
    </row>
    <row r="5" spans="1:7" s="1" customFormat="1" x14ac:dyDescent="0.15">
      <c r="A5" s="190">
        <v>2022</v>
      </c>
      <c r="B5" s="189"/>
      <c r="C5" s="189"/>
      <c r="D5" s="189"/>
      <c r="E5" s="189"/>
      <c r="F5" s="189"/>
      <c r="G5" s="189"/>
    </row>
    <row r="6" spans="1:7" x14ac:dyDescent="0.15">
      <c r="A6" s="187"/>
      <c r="B6" s="187"/>
      <c r="C6" s="187"/>
      <c r="D6" s="187"/>
      <c r="E6" s="187"/>
      <c r="F6" s="187"/>
      <c r="G6" s="187"/>
    </row>
    <row r="7" spans="1:7" ht="13" thickBot="1" x14ac:dyDescent="0.2">
      <c r="A7" s="3" t="s">
        <v>61</v>
      </c>
      <c r="B7" s="3" t="s">
        <v>62</v>
      </c>
      <c r="C7" s="3" t="s">
        <v>63</v>
      </c>
      <c r="D7" s="3" t="s">
        <v>64</v>
      </c>
      <c r="E7" s="3" t="s">
        <v>65</v>
      </c>
      <c r="F7" s="3" t="s">
        <v>66</v>
      </c>
      <c r="G7" s="3" t="s">
        <v>67</v>
      </c>
    </row>
    <row r="8" spans="1:7" ht="12" customHeight="1" x14ac:dyDescent="0.15">
      <c r="A8" s="4"/>
      <c r="C8" s="185" t="s">
        <v>68</v>
      </c>
      <c r="D8" s="185" t="s">
        <v>69</v>
      </c>
      <c r="E8" s="185" t="s">
        <v>70</v>
      </c>
      <c r="F8" s="185" t="s">
        <v>71</v>
      </c>
      <c r="G8" s="185" t="s">
        <v>72</v>
      </c>
    </row>
    <row r="9" spans="1:7" ht="13" thickBot="1" x14ac:dyDescent="0.2">
      <c r="A9" s="4"/>
      <c r="B9" s="2" t="s">
        <v>73</v>
      </c>
      <c r="C9" s="186"/>
      <c r="D9" s="186"/>
      <c r="E9" s="186"/>
      <c r="F9" s="186"/>
      <c r="G9" s="186"/>
    </row>
    <row r="10" spans="1:7" s="1" customFormat="1" ht="13" customHeight="1" x14ac:dyDescent="0.15">
      <c r="A10" s="5">
        <v>100</v>
      </c>
      <c r="B10" s="6" t="s">
        <v>74</v>
      </c>
      <c r="C10" s="153">
        <f>'[23]E7-University Income Fund'!C9</f>
        <v>19420.400000000001</v>
      </c>
      <c r="D10" s="154">
        <f>'[23]E7-University Income Fund'!C14+'[23]E7-University Income Fund'!C15+'[23]E7-University Income Fund'!C16+'[23]E7-University Income Fund'!C17</f>
        <v>22257.4</v>
      </c>
      <c r="E10" s="154">
        <f>'[23]E1-Operations Costs by Object'!D41</f>
        <v>20659.700000000004</v>
      </c>
      <c r="F10" s="154">
        <v>-129.1</v>
      </c>
      <c r="G10" s="155">
        <f>C10+D10-E10+F10</f>
        <v>20889</v>
      </c>
    </row>
    <row r="11" spans="1:7" ht="13" thickBot="1" x14ac:dyDescent="0.2">
      <c r="A11" s="10">
        <v>200</v>
      </c>
      <c r="B11" s="11" t="s">
        <v>75</v>
      </c>
      <c r="C11" s="156">
        <f>C12+C13</f>
        <v>-1110.8000000000025</v>
      </c>
      <c r="D11" s="157">
        <f>D12+D13</f>
        <v>32827.599999999999</v>
      </c>
      <c r="E11" s="157">
        <f>E12+E13</f>
        <v>26259.9</v>
      </c>
      <c r="F11" s="157">
        <f>F12+F13</f>
        <v>-7275.2000000000016</v>
      </c>
      <c r="G11" s="158">
        <f>G12+G13</f>
        <v>-1818.3000000000065</v>
      </c>
    </row>
    <row r="12" spans="1:7" ht="13.75" customHeight="1" thickTop="1" x14ac:dyDescent="0.15">
      <c r="A12" s="15">
        <v>201</v>
      </c>
      <c r="B12" s="16" t="s">
        <v>5</v>
      </c>
      <c r="C12" s="159">
        <f>C15+C18+C21+C24+C27+C30+C33+C36+C39</f>
        <v>804.09999999999729</v>
      </c>
      <c r="D12" s="160">
        <f t="shared" ref="C12:F13" si="0">D15+D18+D21+D24+D27+D30+D33+D36+D39</f>
        <v>27984.6</v>
      </c>
      <c r="E12" s="160">
        <f>E15+E18+E21+E24+E27+E30+E33+E36+E39</f>
        <v>19398.7</v>
      </c>
      <c r="F12" s="160">
        <f t="shared" si="0"/>
        <v>-8472.9000000000015</v>
      </c>
      <c r="G12" s="161">
        <f>C12+D12-E12+F12</f>
        <v>917.09999999999491</v>
      </c>
    </row>
    <row r="13" spans="1:7" x14ac:dyDescent="0.15">
      <c r="A13" s="15">
        <v>202</v>
      </c>
      <c r="B13" s="16" t="s">
        <v>4</v>
      </c>
      <c r="C13" s="159">
        <f t="shared" si="0"/>
        <v>-1914.8999999999999</v>
      </c>
      <c r="D13" s="160">
        <f t="shared" si="0"/>
        <v>4843</v>
      </c>
      <c r="E13" s="160">
        <f t="shared" si="0"/>
        <v>6861.2000000000016</v>
      </c>
      <c r="F13" s="160">
        <f t="shared" si="0"/>
        <v>1197.6999999999998</v>
      </c>
      <c r="G13" s="161">
        <f>C13+D13-E13+F13</f>
        <v>-2735.4000000000015</v>
      </c>
    </row>
    <row r="14" spans="1:7" ht="13" thickBot="1" x14ac:dyDescent="0.2">
      <c r="A14" s="20">
        <v>300</v>
      </c>
      <c r="B14" s="21" t="s">
        <v>76</v>
      </c>
      <c r="C14" s="162">
        <f>C15+C16</f>
        <v>-346.70000000000147</v>
      </c>
      <c r="D14" s="163">
        <f>D15+D16</f>
        <v>19422.099999999999</v>
      </c>
      <c r="E14" s="163">
        <f>E15+E16</f>
        <v>11172.3</v>
      </c>
      <c r="F14" s="163">
        <f>F15+F16</f>
        <v>-8102.6</v>
      </c>
      <c r="G14" s="164">
        <f>G15+G16</f>
        <v>-199.50000000000182</v>
      </c>
    </row>
    <row r="15" spans="1:7" ht="13" thickTop="1" x14ac:dyDescent="0.15">
      <c r="A15" s="25">
        <v>301</v>
      </c>
      <c r="B15" s="26" t="s">
        <v>5</v>
      </c>
      <c r="C15" s="165">
        <v>-346.70000000000147</v>
      </c>
      <c r="D15" s="166">
        <v>19422.099999999999</v>
      </c>
      <c r="E15" s="166">
        <v>11172.3</v>
      </c>
      <c r="F15" s="166">
        <v>-8102.6</v>
      </c>
      <c r="G15" s="161">
        <f>C15+D15-E15+F15</f>
        <v>-199.50000000000182</v>
      </c>
    </row>
    <row r="16" spans="1:7" s="1" customFormat="1" x14ac:dyDescent="0.15">
      <c r="A16" s="25">
        <v>302</v>
      </c>
      <c r="B16" s="26" t="s">
        <v>4</v>
      </c>
      <c r="C16" s="165"/>
      <c r="D16" s="166"/>
      <c r="E16" s="166"/>
      <c r="F16" s="166"/>
      <c r="G16" s="161">
        <f>C16+D16-E16+F16</f>
        <v>0</v>
      </c>
    </row>
    <row r="17" spans="1:7" s="1" customFormat="1" ht="13" thickBot="1" x14ac:dyDescent="0.2">
      <c r="A17" s="20">
        <v>400</v>
      </c>
      <c r="B17" s="21" t="s">
        <v>77</v>
      </c>
      <c r="C17" s="162">
        <f>C18+C19</f>
        <v>300</v>
      </c>
      <c r="D17" s="163">
        <f>D18+D19</f>
        <v>1762.8</v>
      </c>
      <c r="E17" s="163">
        <f>E18+E19</f>
        <v>1458.2000000000003</v>
      </c>
      <c r="F17" s="163">
        <f>F18+F19</f>
        <v>-193.1</v>
      </c>
      <c r="G17" s="164">
        <f>G18+G19</f>
        <v>411.49999999999989</v>
      </c>
    </row>
    <row r="18" spans="1:7" ht="13" thickTop="1" x14ac:dyDescent="0.15">
      <c r="A18" s="25">
        <v>401</v>
      </c>
      <c r="B18" s="26" t="s">
        <v>5</v>
      </c>
      <c r="C18" s="165">
        <v>300</v>
      </c>
      <c r="D18" s="166">
        <v>1762.8</v>
      </c>
      <c r="E18" s="166">
        <v>1458.2000000000003</v>
      </c>
      <c r="F18" s="166">
        <v>-193.1</v>
      </c>
      <c r="G18" s="161">
        <f>C18+D18-E18+F18</f>
        <v>411.49999999999989</v>
      </c>
    </row>
    <row r="19" spans="1:7" x14ac:dyDescent="0.15">
      <c r="A19" s="25">
        <v>402</v>
      </c>
      <c r="B19" s="26" t="s">
        <v>4</v>
      </c>
      <c r="C19" s="165"/>
      <c r="D19" s="166"/>
      <c r="E19" s="166"/>
      <c r="F19" s="166"/>
      <c r="G19" s="161">
        <f>C19+D19-E19+F19</f>
        <v>0</v>
      </c>
    </row>
    <row r="20" spans="1:7" ht="13" thickBot="1" x14ac:dyDescent="0.2">
      <c r="A20" s="20">
        <v>500</v>
      </c>
      <c r="B20" s="21" t="s">
        <v>78</v>
      </c>
      <c r="C20" s="162">
        <f>C21+C22</f>
        <v>6.7999999999994545</v>
      </c>
      <c r="D20" s="163">
        <f>D21+D22</f>
        <v>3064.8</v>
      </c>
      <c r="E20" s="163">
        <f>E21+E22</f>
        <v>3055.6000000000004</v>
      </c>
      <c r="F20" s="163">
        <f>F21+F22</f>
        <v>-9.1999999999999993</v>
      </c>
      <c r="G20" s="164">
        <f>G21+G22</f>
        <v>6.7999999999990912</v>
      </c>
    </row>
    <row r="21" spans="1:7" ht="13" thickTop="1" x14ac:dyDescent="0.15">
      <c r="A21" s="25">
        <v>501</v>
      </c>
      <c r="B21" s="26" t="s">
        <v>5</v>
      </c>
      <c r="C21" s="165">
        <v>6.7999999999994545</v>
      </c>
      <c r="D21" s="166">
        <v>3064.8</v>
      </c>
      <c r="E21" s="166">
        <v>3055.6000000000004</v>
      </c>
      <c r="F21" s="166">
        <v>-9.1999999999999993</v>
      </c>
      <c r="G21" s="161">
        <f>C21+D21-E21+F21</f>
        <v>6.7999999999990912</v>
      </c>
    </row>
    <row r="22" spans="1:7" x14ac:dyDescent="0.15">
      <c r="A22" s="25">
        <v>502</v>
      </c>
      <c r="B22" s="26" t="s">
        <v>4</v>
      </c>
      <c r="C22" s="165"/>
      <c r="D22" s="166"/>
      <c r="E22" s="166"/>
      <c r="F22" s="166"/>
      <c r="G22" s="161">
        <f>C22+D22-E22+F22</f>
        <v>0</v>
      </c>
    </row>
    <row r="23" spans="1:7" ht="13" thickBot="1" x14ac:dyDescent="0.2">
      <c r="A23" s="20">
        <v>600</v>
      </c>
      <c r="B23" s="21" t="s">
        <v>79</v>
      </c>
      <c r="C23" s="162">
        <f>C24+C25</f>
        <v>0</v>
      </c>
      <c r="D23" s="163">
        <f>D24+D25</f>
        <v>0</v>
      </c>
      <c r="E23" s="163">
        <f>E24+E25</f>
        <v>0</v>
      </c>
      <c r="F23" s="163">
        <f>F24+F25</f>
        <v>0</v>
      </c>
      <c r="G23" s="164">
        <f>G24+G25</f>
        <v>0</v>
      </c>
    </row>
    <row r="24" spans="1:7" ht="13" thickTop="1" x14ac:dyDescent="0.15">
      <c r="A24" s="25">
        <v>601</v>
      </c>
      <c r="B24" s="26" t="s">
        <v>5</v>
      </c>
      <c r="C24" s="165"/>
      <c r="D24" s="166"/>
      <c r="E24" s="166"/>
      <c r="F24" s="166"/>
      <c r="G24" s="161">
        <f>C24+D24-E24+F24</f>
        <v>0</v>
      </c>
    </row>
    <row r="25" spans="1:7" x14ac:dyDescent="0.15">
      <c r="A25" s="25">
        <v>602</v>
      </c>
      <c r="B25" s="26" t="s">
        <v>4</v>
      </c>
      <c r="C25" s="165"/>
      <c r="D25" s="166"/>
      <c r="E25" s="166"/>
      <c r="F25" s="166"/>
      <c r="G25" s="161">
        <f>C25+D25-E25+F25</f>
        <v>0</v>
      </c>
    </row>
    <row r="26" spans="1:7" ht="13" thickBot="1" x14ac:dyDescent="0.2">
      <c r="A26" s="20">
        <v>700</v>
      </c>
      <c r="B26" s="21" t="s">
        <v>80</v>
      </c>
      <c r="C26" s="162">
        <f>C27+C28</f>
        <v>843.99999999999932</v>
      </c>
      <c r="D26" s="163">
        <f>D27+D28</f>
        <v>3734.9</v>
      </c>
      <c r="E26" s="163">
        <f>E27+E28</f>
        <v>3712.6</v>
      </c>
      <c r="F26" s="163">
        <f>F27+F28</f>
        <v>-168</v>
      </c>
      <c r="G26" s="164">
        <f>G27+G28</f>
        <v>698.29999999999973</v>
      </c>
    </row>
    <row r="27" spans="1:7" ht="13" thickTop="1" x14ac:dyDescent="0.15">
      <c r="A27" s="25">
        <v>701</v>
      </c>
      <c r="B27" s="26" t="s">
        <v>5</v>
      </c>
      <c r="C27" s="165">
        <v>843.99999999999932</v>
      </c>
      <c r="D27" s="166">
        <v>3734.9</v>
      </c>
      <c r="E27" s="166">
        <v>3712.6</v>
      </c>
      <c r="F27" s="166">
        <v>-168</v>
      </c>
      <c r="G27" s="161">
        <f>C27+D27-E27+F27</f>
        <v>698.29999999999973</v>
      </c>
    </row>
    <row r="28" spans="1:7" x14ac:dyDescent="0.15">
      <c r="A28" s="25">
        <v>702</v>
      </c>
      <c r="B28" s="26" t="s">
        <v>4</v>
      </c>
      <c r="C28" s="165"/>
      <c r="D28" s="166"/>
      <c r="E28" s="166"/>
      <c r="F28" s="166"/>
      <c r="G28" s="161">
        <f>C28+D28-E28+F28</f>
        <v>0</v>
      </c>
    </row>
    <row r="29" spans="1:7" ht="13" thickBot="1" x14ac:dyDescent="0.2">
      <c r="A29" s="20">
        <v>800</v>
      </c>
      <c r="B29" s="21" t="s">
        <v>81</v>
      </c>
      <c r="C29" s="162">
        <f>C30+C31</f>
        <v>3779.1</v>
      </c>
      <c r="D29" s="163">
        <f>D30+D31</f>
        <v>988</v>
      </c>
      <c r="E29" s="163">
        <f>E30+E31</f>
        <v>744.30000000000007</v>
      </c>
      <c r="F29" s="163">
        <f>F30+F31</f>
        <v>79.5</v>
      </c>
      <c r="G29" s="164">
        <f>G30+G31</f>
        <v>4102.3</v>
      </c>
    </row>
    <row r="30" spans="1:7" ht="13" thickTop="1" x14ac:dyDescent="0.15">
      <c r="A30" s="25">
        <v>801</v>
      </c>
      <c r="B30" s="26" t="s">
        <v>5</v>
      </c>
      <c r="C30" s="165"/>
      <c r="D30" s="166"/>
      <c r="E30" s="166"/>
      <c r="F30" s="166"/>
      <c r="G30" s="161">
        <f>C30+D30-E30+F30</f>
        <v>0</v>
      </c>
    </row>
    <row r="31" spans="1:7" x14ac:dyDescent="0.15">
      <c r="A31" s="25">
        <v>802</v>
      </c>
      <c r="B31" s="26" t="s">
        <v>4</v>
      </c>
      <c r="C31" s="165">
        <v>3779.1</v>
      </c>
      <c r="D31" s="166">
        <v>988</v>
      </c>
      <c r="E31" s="166">
        <v>744.30000000000007</v>
      </c>
      <c r="F31" s="166">
        <v>79.5</v>
      </c>
      <c r="G31" s="161">
        <f>C31+D31-E31+F31</f>
        <v>4102.3</v>
      </c>
    </row>
    <row r="32" spans="1:7" ht="13" thickBot="1" x14ac:dyDescent="0.2">
      <c r="A32" s="20">
        <v>900</v>
      </c>
      <c r="B32" s="21" t="s">
        <v>82</v>
      </c>
      <c r="C32" s="162">
        <f>C33+C34</f>
        <v>0</v>
      </c>
      <c r="D32" s="163">
        <f>D33+D34</f>
        <v>0</v>
      </c>
      <c r="E32" s="163">
        <f>E33+E34</f>
        <v>0</v>
      </c>
      <c r="F32" s="163">
        <f>F33+F34</f>
        <v>0</v>
      </c>
      <c r="G32" s="164">
        <f>G33+G34</f>
        <v>0</v>
      </c>
    </row>
    <row r="33" spans="1:7" ht="13" thickTop="1" x14ac:dyDescent="0.15">
      <c r="A33" s="25">
        <v>901</v>
      </c>
      <c r="B33" s="26" t="s">
        <v>5</v>
      </c>
      <c r="C33" s="165"/>
      <c r="D33" s="166"/>
      <c r="E33" s="166"/>
      <c r="F33" s="166"/>
      <c r="G33" s="161">
        <f>C33+D33-E33+F33</f>
        <v>0</v>
      </c>
    </row>
    <row r="34" spans="1:7" x14ac:dyDescent="0.15">
      <c r="A34" s="25">
        <v>902</v>
      </c>
      <c r="B34" s="26" t="s">
        <v>4</v>
      </c>
      <c r="C34" s="165"/>
      <c r="D34" s="166"/>
      <c r="E34" s="166"/>
      <c r="F34" s="166"/>
      <c r="G34" s="161">
        <f>C34+D34-E34+F34</f>
        <v>0</v>
      </c>
    </row>
    <row r="35" spans="1:7" ht="13" thickBot="1" x14ac:dyDescent="0.2">
      <c r="A35" s="20">
        <v>1000</v>
      </c>
      <c r="B35" s="21" t="s">
        <v>83</v>
      </c>
      <c r="C35" s="162">
        <f>C36+C37</f>
        <v>-5724.7</v>
      </c>
      <c r="D35" s="163">
        <f>D36+D37</f>
        <v>3256.4</v>
      </c>
      <c r="E35" s="163">
        <f>E36+E37</f>
        <v>5725.9000000000015</v>
      </c>
      <c r="F35" s="163">
        <f>F36+F37</f>
        <v>1375.8</v>
      </c>
      <c r="G35" s="164">
        <f>G36+G37</f>
        <v>-6818.4000000000005</v>
      </c>
    </row>
    <row r="36" spans="1:7" ht="13" thickTop="1" x14ac:dyDescent="0.15">
      <c r="A36" s="25">
        <v>1001</v>
      </c>
      <c r="B36" s="26" t="s">
        <v>5</v>
      </c>
      <c r="C36" s="165"/>
      <c r="D36" s="166"/>
      <c r="E36" s="166"/>
      <c r="F36" s="166"/>
      <c r="G36" s="161">
        <f>C36+D36-E36+F36</f>
        <v>0</v>
      </c>
    </row>
    <row r="37" spans="1:7" x14ac:dyDescent="0.15">
      <c r="A37" s="25">
        <v>1002</v>
      </c>
      <c r="B37" s="26" t="s">
        <v>4</v>
      </c>
      <c r="C37" s="165">
        <v>-5724.7</v>
      </c>
      <c r="D37" s="166">
        <v>3256.4</v>
      </c>
      <c r="E37" s="166">
        <v>5725.9000000000015</v>
      </c>
      <c r="F37" s="166">
        <v>1375.8</v>
      </c>
      <c r="G37" s="161">
        <f>C37+D37-E37+F37</f>
        <v>-6818.4000000000005</v>
      </c>
    </row>
    <row r="38" spans="1:7" ht="13" thickBot="1" x14ac:dyDescent="0.2">
      <c r="A38" s="20">
        <v>1100</v>
      </c>
      <c r="B38" s="21" t="s">
        <v>84</v>
      </c>
      <c r="C38" s="162">
        <f>C39+C40</f>
        <v>30.699999999999974</v>
      </c>
      <c r="D38" s="163">
        <f>D39+D40</f>
        <v>598.6</v>
      </c>
      <c r="E38" s="163">
        <f>E39+E40</f>
        <v>391</v>
      </c>
      <c r="F38" s="163">
        <f>F39+F40</f>
        <v>-257.60000000000002</v>
      </c>
      <c r="G38" s="164">
        <f>G39+G40</f>
        <v>-19.300000000000068</v>
      </c>
    </row>
    <row r="39" spans="1:7" ht="13" thickTop="1" x14ac:dyDescent="0.15">
      <c r="A39" s="25">
        <v>1101</v>
      </c>
      <c r="B39" s="26" t="s">
        <v>5</v>
      </c>
      <c r="C39" s="165"/>
      <c r="D39" s="166"/>
      <c r="E39" s="166"/>
      <c r="F39" s="166"/>
      <c r="G39" s="161">
        <f>C39+D39-E39+F39</f>
        <v>0</v>
      </c>
    </row>
    <row r="40" spans="1:7" ht="13" thickBot="1" x14ac:dyDescent="0.2">
      <c r="A40" s="29">
        <v>1102</v>
      </c>
      <c r="B40" s="30" t="s">
        <v>4</v>
      </c>
      <c r="C40" s="167">
        <v>30.699999999999974</v>
      </c>
      <c r="D40" s="168">
        <v>598.6</v>
      </c>
      <c r="E40" s="168">
        <v>391</v>
      </c>
      <c r="F40" s="168">
        <v>-257.60000000000002</v>
      </c>
      <c r="G40" s="169">
        <f>C40+D40-E40+F40</f>
        <v>-19.300000000000068</v>
      </c>
    </row>
    <row r="41" spans="1:7" x14ac:dyDescent="0.15">
      <c r="A41" s="4" t="s">
        <v>85</v>
      </c>
    </row>
    <row r="42" spans="1:7" x14ac:dyDescent="0.15">
      <c r="A42" s="34" t="s">
        <v>86</v>
      </c>
      <c r="B42" s="35" t="s">
        <v>87</v>
      </c>
    </row>
    <row r="43" spans="1:7" x14ac:dyDescent="0.15">
      <c r="A43" s="34" t="s">
        <v>88</v>
      </c>
      <c r="B43" s="35" t="s">
        <v>89</v>
      </c>
    </row>
    <row r="44" spans="1:7" x14ac:dyDescent="0.15">
      <c r="A44" s="4"/>
      <c r="B44" s="36"/>
      <c r="C44" s="36"/>
      <c r="D44" s="36"/>
      <c r="E44" s="36"/>
      <c r="F44" s="36"/>
      <c r="G44" s="36"/>
    </row>
    <row r="45" spans="1:7" x14ac:dyDescent="0.15">
      <c r="A45" s="4"/>
      <c r="B45" s="36"/>
      <c r="C45" s="36"/>
      <c r="D45" s="36"/>
      <c r="E45" s="36"/>
      <c r="F45" s="36"/>
      <c r="G45" s="36"/>
    </row>
    <row r="46" spans="1:7" x14ac:dyDescent="0.15">
      <c r="A46" s="4"/>
      <c r="B46" s="36"/>
      <c r="C46" s="36"/>
      <c r="D46" s="36"/>
      <c r="E46" s="36"/>
      <c r="F46" s="36"/>
      <c r="G46" s="36"/>
    </row>
    <row r="47" spans="1:7" x14ac:dyDescent="0.15">
      <c r="A47" s="4"/>
      <c r="B47" s="36"/>
      <c r="C47" s="36"/>
      <c r="D47" s="36"/>
      <c r="E47" s="36"/>
      <c r="F47" s="36"/>
      <c r="G47" s="36"/>
    </row>
    <row r="48" spans="1:7" x14ac:dyDescent="0.15">
      <c r="A48" s="4"/>
      <c r="B48" s="36"/>
      <c r="C48" s="36"/>
      <c r="D48" s="36"/>
      <c r="E48" s="36"/>
      <c r="F48" s="36"/>
      <c r="G48" s="36"/>
    </row>
    <row r="49" spans="1:7" x14ac:dyDescent="0.15">
      <c r="A49" s="4"/>
      <c r="B49" s="36"/>
      <c r="C49" s="36"/>
      <c r="D49" s="36"/>
      <c r="E49" s="36"/>
      <c r="F49" s="36"/>
      <c r="G49" s="36"/>
    </row>
    <row r="50" spans="1:7" x14ac:dyDescent="0.15">
      <c r="A50" s="4"/>
      <c r="B50" s="36"/>
      <c r="C50" s="36"/>
      <c r="D50" s="36"/>
      <c r="E50" s="36"/>
      <c r="F50" s="36"/>
      <c r="G50" s="36"/>
    </row>
    <row r="51" spans="1:7" x14ac:dyDescent="0.15">
      <c r="A51" s="4"/>
      <c r="B51" s="36"/>
      <c r="C51" s="36"/>
      <c r="D51" s="36"/>
      <c r="E51" s="36"/>
      <c r="F51" s="36"/>
      <c r="G51" s="36"/>
    </row>
    <row r="52" spans="1:7" x14ac:dyDescent="0.15">
      <c r="A52" s="4"/>
      <c r="B52" s="36"/>
      <c r="C52" s="36"/>
      <c r="D52" s="36"/>
      <c r="E52" s="36"/>
      <c r="F52" s="36"/>
      <c r="G52" s="36"/>
    </row>
    <row r="53" spans="1:7" x14ac:dyDescent="0.15">
      <c r="A53" s="4"/>
    </row>
    <row r="54" spans="1:7" x14ac:dyDescent="0.15">
      <c r="A54" s="4"/>
    </row>
    <row r="55" spans="1:7" x14ac:dyDescent="0.15">
      <c r="A55" s="4"/>
    </row>
    <row r="56" spans="1:7" x14ac:dyDescent="0.15">
      <c r="A56" s="4"/>
    </row>
    <row r="57" spans="1:7" x14ac:dyDescent="0.15">
      <c r="A57" s="4"/>
    </row>
    <row r="58" spans="1:7" x14ac:dyDescent="0.15">
      <c r="A58" s="4"/>
    </row>
    <row r="59" spans="1:7" x14ac:dyDescent="0.15">
      <c r="A59" s="4"/>
    </row>
    <row r="60" spans="1:7" x14ac:dyDescent="0.15">
      <c r="A60" s="4"/>
    </row>
    <row r="61" spans="1:7" x14ac:dyDescent="0.15">
      <c r="A61" s="4"/>
    </row>
    <row r="62" spans="1:7" x14ac:dyDescent="0.15">
      <c r="A62" s="4"/>
    </row>
    <row r="63" spans="1:7" x14ac:dyDescent="0.15">
      <c r="A63" s="4"/>
    </row>
    <row r="64" spans="1:7" x14ac:dyDescent="0.15">
      <c r="A64" s="4"/>
    </row>
    <row r="65" spans="1:1" x14ac:dyDescent="0.15">
      <c r="A65" s="4"/>
    </row>
    <row r="66" spans="1:1" x14ac:dyDescent="0.15">
      <c r="A66" s="4"/>
    </row>
    <row r="67" spans="1:1" x14ac:dyDescent="0.15">
      <c r="A67" s="4"/>
    </row>
    <row r="68" spans="1:1" x14ac:dyDescent="0.15">
      <c r="A68" s="4"/>
    </row>
    <row r="69" spans="1:1" x14ac:dyDescent="0.15">
      <c r="A69" s="4"/>
    </row>
    <row r="70" spans="1:1" x14ac:dyDescent="0.15">
      <c r="A70" s="4"/>
    </row>
    <row r="71" spans="1:1" x14ac:dyDescent="0.15">
      <c r="A71" s="4"/>
    </row>
    <row r="72" spans="1:1" x14ac:dyDescent="0.15">
      <c r="A72" s="4"/>
    </row>
    <row r="73" spans="1:1" x14ac:dyDescent="0.15">
      <c r="A73" s="4"/>
    </row>
    <row r="74" spans="1:1" x14ac:dyDescent="0.15">
      <c r="A74" s="4"/>
    </row>
    <row r="75" spans="1:1" x14ac:dyDescent="0.15">
      <c r="A75" s="4"/>
    </row>
    <row r="76" spans="1:1" x14ac:dyDescent="0.15">
      <c r="A76" s="4"/>
    </row>
    <row r="77" spans="1:1" x14ac:dyDescent="0.15">
      <c r="A77" s="4"/>
    </row>
    <row r="78" spans="1:1" x14ac:dyDescent="0.15">
      <c r="A78" s="4"/>
    </row>
    <row r="79" spans="1:1" x14ac:dyDescent="0.15">
      <c r="A79" s="4"/>
    </row>
    <row r="80" spans="1:1" x14ac:dyDescent="0.15">
      <c r="A80" s="4"/>
    </row>
    <row r="81" spans="1:1" x14ac:dyDescent="0.15">
      <c r="A81" s="4"/>
    </row>
    <row r="82" spans="1:1" x14ac:dyDescent="0.15">
      <c r="A82" s="4"/>
    </row>
    <row r="83" spans="1:1" x14ac:dyDescent="0.15">
      <c r="A83" s="4"/>
    </row>
    <row r="84" spans="1:1" x14ac:dyDescent="0.15">
      <c r="A84" s="4"/>
    </row>
    <row r="85" spans="1:1" x14ac:dyDescent="0.15">
      <c r="A85" s="4"/>
    </row>
    <row r="86" spans="1:1" x14ac:dyDescent="0.15">
      <c r="A86" s="4"/>
    </row>
    <row r="87" spans="1:1" x14ac:dyDescent="0.15">
      <c r="A87" s="4"/>
    </row>
    <row r="88" spans="1:1" x14ac:dyDescent="0.15">
      <c r="A88" s="4"/>
    </row>
    <row r="89" spans="1:1" x14ac:dyDescent="0.15">
      <c r="A89" s="4"/>
    </row>
    <row r="90" spans="1:1" x14ac:dyDescent="0.15">
      <c r="A90" s="4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  <row r="125" spans="1:1" x14ac:dyDescent="0.15">
      <c r="A125" s="37"/>
    </row>
    <row r="126" spans="1:1" x14ac:dyDescent="0.15">
      <c r="A126" s="37"/>
    </row>
    <row r="127" spans="1:1" x14ac:dyDescent="0.15">
      <c r="A127" s="37"/>
    </row>
    <row r="128" spans="1:1" x14ac:dyDescent="0.15">
      <c r="A128" s="37"/>
    </row>
    <row r="129" spans="1:1" x14ac:dyDescent="0.15">
      <c r="A129" s="37"/>
    </row>
    <row r="130" spans="1:1" x14ac:dyDescent="0.15">
      <c r="A130" s="37"/>
    </row>
    <row r="131" spans="1:1" x14ac:dyDescent="0.15">
      <c r="A131" s="37"/>
    </row>
    <row r="132" spans="1:1" x14ac:dyDescent="0.15">
      <c r="A132" s="37"/>
    </row>
    <row r="133" spans="1:1" x14ac:dyDescent="0.15">
      <c r="A133" s="37"/>
    </row>
    <row r="134" spans="1:1" x14ac:dyDescent="0.15">
      <c r="A134" s="37"/>
    </row>
    <row r="135" spans="1:1" x14ac:dyDescent="0.15">
      <c r="A135" s="37"/>
    </row>
    <row r="136" spans="1:1" x14ac:dyDescent="0.15">
      <c r="A136" s="37"/>
    </row>
    <row r="137" spans="1:1" x14ac:dyDescent="0.15">
      <c r="A137" s="37"/>
    </row>
    <row r="138" spans="1:1" x14ac:dyDescent="0.15">
      <c r="A138" s="37"/>
    </row>
    <row r="139" spans="1:1" x14ac:dyDescent="0.15">
      <c r="A139" s="37"/>
    </row>
    <row r="140" spans="1:1" x14ac:dyDescent="0.15">
      <c r="A140" s="37"/>
    </row>
    <row r="141" spans="1:1" x14ac:dyDescent="0.15">
      <c r="A141" s="37"/>
    </row>
    <row r="142" spans="1:1" x14ac:dyDescent="0.15">
      <c r="A142" s="37"/>
    </row>
    <row r="143" spans="1:1" x14ac:dyDescent="0.15">
      <c r="A143" s="37"/>
    </row>
    <row r="144" spans="1:1" x14ac:dyDescent="0.15">
      <c r="A144" s="37"/>
    </row>
    <row r="145" spans="1:1" x14ac:dyDescent="0.15">
      <c r="A145" s="37"/>
    </row>
    <row r="146" spans="1:1" x14ac:dyDescent="0.15">
      <c r="A146" s="37"/>
    </row>
    <row r="147" spans="1:1" x14ac:dyDescent="0.15">
      <c r="A147" s="37"/>
    </row>
    <row r="148" spans="1:1" x14ac:dyDescent="0.15">
      <c r="A148" s="37"/>
    </row>
    <row r="149" spans="1:1" x14ac:dyDescent="0.15">
      <c r="A149" s="37"/>
    </row>
    <row r="150" spans="1:1" x14ac:dyDescent="0.15">
      <c r="A150" s="37"/>
    </row>
    <row r="151" spans="1:1" x14ac:dyDescent="0.15">
      <c r="A151" s="37"/>
    </row>
    <row r="152" spans="1:1" x14ac:dyDescent="0.15">
      <c r="A152" s="37"/>
    </row>
    <row r="153" spans="1:1" x14ac:dyDescent="0.15">
      <c r="A153" s="37"/>
    </row>
    <row r="154" spans="1:1" x14ac:dyDescent="0.15">
      <c r="A154" s="37"/>
    </row>
    <row r="155" spans="1:1" x14ac:dyDescent="0.15">
      <c r="A155" s="37"/>
    </row>
    <row r="156" spans="1:1" x14ac:dyDescent="0.15">
      <c r="A156" s="37"/>
    </row>
    <row r="157" spans="1:1" x14ac:dyDescent="0.15">
      <c r="A157" s="37"/>
    </row>
    <row r="158" spans="1:1" x14ac:dyDescent="0.15">
      <c r="A158" s="37"/>
    </row>
    <row r="159" spans="1:1" x14ac:dyDescent="0.15">
      <c r="A159" s="37"/>
    </row>
    <row r="160" spans="1:1" x14ac:dyDescent="0.15">
      <c r="A160" s="37"/>
    </row>
    <row r="161" spans="1:1" x14ac:dyDescent="0.15">
      <c r="A161" s="37"/>
    </row>
    <row r="162" spans="1:1" x14ac:dyDescent="0.15">
      <c r="A162" s="37"/>
    </row>
    <row r="163" spans="1:1" x14ac:dyDescent="0.15">
      <c r="A163" s="37"/>
    </row>
    <row r="164" spans="1:1" x14ac:dyDescent="0.15">
      <c r="A164" s="37"/>
    </row>
    <row r="165" spans="1:1" x14ac:dyDescent="0.15">
      <c r="A165" s="37"/>
    </row>
    <row r="166" spans="1:1" x14ac:dyDescent="0.15">
      <c r="A166" s="37"/>
    </row>
    <row r="167" spans="1:1" x14ac:dyDescent="0.15">
      <c r="A167" s="37"/>
    </row>
    <row r="168" spans="1:1" x14ac:dyDescent="0.15">
      <c r="A168" s="37"/>
    </row>
    <row r="169" spans="1:1" x14ac:dyDescent="0.15">
      <c r="A169" s="37"/>
    </row>
    <row r="170" spans="1:1" x14ac:dyDescent="0.15">
      <c r="A170" s="37"/>
    </row>
    <row r="171" spans="1:1" x14ac:dyDescent="0.15">
      <c r="A171" s="37"/>
    </row>
    <row r="172" spans="1:1" x14ac:dyDescent="0.15">
      <c r="A172" s="37"/>
    </row>
    <row r="173" spans="1:1" x14ac:dyDescent="0.15">
      <c r="A173" s="37"/>
    </row>
    <row r="174" spans="1:1" x14ac:dyDescent="0.15">
      <c r="A174" s="37"/>
    </row>
    <row r="175" spans="1:1" x14ac:dyDescent="0.15">
      <c r="A175" s="37"/>
    </row>
    <row r="176" spans="1:1" x14ac:dyDescent="0.15">
      <c r="A176" s="37"/>
    </row>
    <row r="177" spans="1:1" x14ac:dyDescent="0.15">
      <c r="A177" s="37"/>
    </row>
    <row r="178" spans="1:1" x14ac:dyDescent="0.15">
      <c r="A178" s="37"/>
    </row>
    <row r="179" spans="1:1" x14ac:dyDescent="0.15">
      <c r="A179" s="37"/>
    </row>
    <row r="180" spans="1:1" x14ac:dyDescent="0.15">
      <c r="A180" s="37"/>
    </row>
    <row r="181" spans="1:1" x14ac:dyDescent="0.15">
      <c r="A181" s="37"/>
    </row>
    <row r="182" spans="1:1" x14ac:dyDescent="0.15">
      <c r="A182" s="37"/>
    </row>
    <row r="183" spans="1:1" x14ac:dyDescent="0.15">
      <c r="A183" s="37"/>
    </row>
    <row r="184" spans="1:1" x14ac:dyDescent="0.15">
      <c r="A184" s="37"/>
    </row>
    <row r="185" spans="1:1" x14ac:dyDescent="0.15">
      <c r="A185" s="37"/>
    </row>
    <row r="186" spans="1:1" x14ac:dyDescent="0.15">
      <c r="A186" s="37"/>
    </row>
    <row r="187" spans="1:1" x14ac:dyDescent="0.15">
      <c r="A187" s="37"/>
    </row>
    <row r="188" spans="1:1" x14ac:dyDescent="0.15">
      <c r="A188" s="37"/>
    </row>
    <row r="189" spans="1:1" x14ac:dyDescent="0.15">
      <c r="A189" s="37"/>
    </row>
    <row r="190" spans="1:1" x14ac:dyDescent="0.15">
      <c r="A190" s="37"/>
    </row>
    <row r="191" spans="1:1" x14ac:dyDescent="0.15">
      <c r="A191" s="37"/>
    </row>
    <row r="192" spans="1:1" x14ac:dyDescent="0.15">
      <c r="A192" s="37"/>
    </row>
    <row r="193" spans="1:1" x14ac:dyDescent="0.15">
      <c r="A193" s="37"/>
    </row>
    <row r="194" spans="1:1" x14ac:dyDescent="0.15">
      <c r="A194" s="37"/>
    </row>
    <row r="195" spans="1:1" x14ac:dyDescent="0.15">
      <c r="A195" s="37"/>
    </row>
    <row r="196" spans="1:1" x14ac:dyDescent="0.15">
      <c r="A196" s="37"/>
    </row>
    <row r="197" spans="1:1" x14ac:dyDescent="0.15">
      <c r="A197" s="37"/>
    </row>
    <row r="198" spans="1:1" x14ac:dyDescent="0.15">
      <c r="A198" s="37"/>
    </row>
    <row r="199" spans="1:1" x14ac:dyDescent="0.15">
      <c r="A199" s="37"/>
    </row>
    <row r="200" spans="1:1" x14ac:dyDescent="0.15">
      <c r="A200" s="37"/>
    </row>
    <row r="201" spans="1:1" x14ac:dyDescent="0.15">
      <c r="A201" s="37"/>
    </row>
    <row r="202" spans="1:1" x14ac:dyDescent="0.15">
      <c r="A202" s="37"/>
    </row>
    <row r="203" spans="1:1" x14ac:dyDescent="0.15">
      <c r="A203" s="37"/>
    </row>
    <row r="204" spans="1:1" x14ac:dyDescent="0.15">
      <c r="A204" s="37"/>
    </row>
    <row r="205" spans="1:1" x14ac:dyDescent="0.15">
      <c r="A205" s="37"/>
    </row>
    <row r="206" spans="1:1" x14ac:dyDescent="0.15">
      <c r="A206" s="37"/>
    </row>
    <row r="207" spans="1:1" x14ac:dyDescent="0.15">
      <c r="A207" s="37"/>
    </row>
    <row r="208" spans="1:1" x14ac:dyDescent="0.15">
      <c r="A208" s="37"/>
    </row>
    <row r="209" spans="1:1" x14ac:dyDescent="0.15">
      <c r="A209" s="37"/>
    </row>
    <row r="210" spans="1:1" x14ac:dyDescent="0.15">
      <c r="A210" s="37"/>
    </row>
    <row r="211" spans="1:1" x14ac:dyDescent="0.15">
      <c r="A211" s="37"/>
    </row>
    <row r="212" spans="1:1" x14ac:dyDescent="0.15">
      <c r="A212" s="37"/>
    </row>
    <row r="213" spans="1:1" x14ac:dyDescent="0.15">
      <c r="A213" s="37"/>
    </row>
    <row r="214" spans="1:1" x14ac:dyDescent="0.15">
      <c r="A214" s="37"/>
    </row>
    <row r="215" spans="1:1" x14ac:dyDescent="0.15">
      <c r="A215" s="37"/>
    </row>
    <row r="216" spans="1:1" x14ac:dyDescent="0.15">
      <c r="A216" s="37"/>
    </row>
    <row r="217" spans="1:1" x14ac:dyDescent="0.15">
      <c r="A217" s="37"/>
    </row>
    <row r="218" spans="1:1" x14ac:dyDescent="0.15">
      <c r="A218" s="37"/>
    </row>
    <row r="219" spans="1:1" x14ac:dyDescent="0.15">
      <c r="A219" s="37"/>
    </row>
    <row r="220" spans="1:1" x14ac:dyDescent="0.15">
      <c r="A220" s="37"/>
    </row>
    <row r="221" spans="1:1" x14ac:dyDescent="0.15">
      <c r="A221" s="37"/>
    </row>
    <row r="222" spans="1:1" x14ac:dyDescent="0.15">
      <c r="A222" s="37"/>
    </row>
    <row r="223" spans="1:1" x14ac:dyDescent="0.15">
      <c r="A223" s="37"/>
    </row>
    <row r="224" spans="1:1" x14ac:dyDescent="0.15">
      <c r="A224" s="37"/>
    </row>
    <row r="225" spans="1:1" x14ac:dyDescent="0.15">
      <c r="A225" s="37"/>
    </row>
    <row r="226" spans="1:1" x14ac:dyDescent="0.15">
      <c r="A226" s="37"/>
    </row>
    <row r="227" spans="1:1" x14ac:dyDescent="0.15">
      <c r="A227" s="37"/>
    </row>
    <row r="228" spans="1:1" x14ac:dyDescent="0.15">
      <c r="A228" s="37"/>
    </row>
    <row r="229" spans="1:1" x14ac:dyDescent="0.15">
      <c r="A229" s="37"/>
    </row>
    <row r="230" spans="1:1" x14ac:dyDescent="0.15">
      <c r="A230" s="37"/>
    </row>
    <row r="231" spans="1:1" x14ac:dyDescent="0.15">
      <c r="A231" s="37"/>
    </row>
    <row r="232" spans="1:1" x14ac:dyDescent="0.15">
      <c r="A232" s="37"/>
    </row>
    <row r="233" spans="1:1" x14ac:dyDescent="0.15">
      <c r="A233" s="37"/>
    </row>
    <row r="234" spans="1:1" x14ac:dyDescent="0.15">
      <c r="A234" s="37"/>
    </row>
    <row r="235" spans="1:1" x14ac:dyDescent="0.15">
      <c r="A235" s="37"/>
    </row>
    <row r="236" spans="1:1" x14ac:dyDescent="0.15">
      <c r="A236" s="37"/>
    </row>
    <row r="237" spans="1:1" x14ac:dyDescent="0.15">
      <c r="A237" s="37"/>
    </row>
    <row r="238" spans="1:1" x14ac:dyDescent="0.15">
      <c r="A238" s="37"/>
    </row>
    <row r="239" spans="1:1" x14ac:dyDescent="0.15">
      <c r="A239" s="37"/>
    </row>
    <row r="240" spans="1:1" x14ac:dyDescent="0.15">
      <c r="A240" s="37"/>
    </row>
    <row r="241" spans="1:1" x14ac:dyDescent="0.15">
      <c r="A241" s="37"/>
    </row>
    <row r="242" spans="1:1" x14ac:dyDescent="0.15">
      <c r="A242" s="37"/>
    </row>
    <row r="243" spans="1:1" x14ac:dyDescent="0.15">
      <c r="A243" s="37"/>
    </row>
    <row r="244" spans="1:1" x14ac:dyDescent="0.15">
      <c r="A244" s="37"/>
    </row>
    <row r="245" spans="1:1" x14ac:dyDescent="0.15">
      <c r="A245" s="37"/>
    </row>
    <row r="246" spans="1:1" x14ac:dyDescent="0.15">
      <c r="A246" s="37"/>
    </row>
    <row r="247" spans="1:1" x14ac:dyDescent="0.15">
      <c r="A247" s="37"/>
    </row>
    <row r="248" spans="1:1" x14ac:dyDescent="0.15">
      <c r="A248" s="37"/>
    </row>
    <row r="249" spans="1:1" x14ac:dyDescent="0.15">
      <c r="A249" s="37"/>
    </row>
    <row r="250" spans="1:1" x14ac:dyDescent="0.15">
      <c r="A250" s="37"/>
    </row>
    <row r="251" spans="1:1" x14ac:dyDescent="0.15">
      <c r="A251" s="37"/>
    </row>
    <row r="252" spans="1:1" x14ac:dyDescent="0.15">
      <c r="A252" s="37"/>
    </row>
    <row r="253" spans="1:1" x14ac:dyDescent="0.15">
      <c r="A253" s="37"/>
    </row>
    <row r="254" spans="1:1" x14ac:dyDescent="0.15">
      <c r="A254" s="37"/>
    </row>
    <row r="255" spans="1:1" x14ac:dyDescent="0.15">
      <c r="A255" s="37"/>
    </row>
    <row r="256" spans="1:1" x14ac:dyDescent="0.15">
      <c r="A256" s="37"/>
    </row>
    <row r="257" spans="1:1" x14ac:dyDescent="0.15">
      <c r="A257" s="37"/>
    </row>
    <row r="258" spans="1:1" x14ac:dyDescent="0.15">
      <c r="A258" s="37"/>
    </row>
    <row r="259" spans="1:1" x14ac:dyDescent="0.15">
      <c r="A259" s="37"/>
    </row>
    <row r="260" spans="1:1" x14ac:dyDescent="0.15">
      <c r="A260" s="37"/>
    </row>
    <row r="261" spans="1:1" x14ac:dyDescent="0.15">
      <c r="A261" s="37"/>
    </row>
    <row r="262" spans="1:1" x14ac:dyDescent="0.15">
      <c r="A262" s="37"/>
    </row>
    <row r="263" spans="1:1" x14ac:dyDescent="0.15">
      <c r="A263" s="37"/>
    </row>
    <row r="264" spans="1:1" x14ac:dyDescent="0.15">
      <c r="A264" s="37"/>
    </row>
    <row r="265" spans="1:1" x14ac:dyDescent="0.15">
      <c r="A265" s="37"/>
    </row>
    <row r="266" spans="1:1" x14ac:dyDescent="0.15">
      <c r="A266" s="37"/>
    </row>
    <row r="267" spans="1:1" x14ac:dyDescent="0.15">
      <c r="A267" s="37"/>
    </row>
    <row r="268" spans="1:1" x14ac:dyDescent="0.15">
      <c r="A268" s="37"/>
    </row>
    <row r="269" spans="1:1" x14ac:dyDescent="0.15">
      <c r="A269" s="37"/>
    </row>
    <row r="270" spans="1:1" x14ac:dyDescent="0.15">
      <c r="A270" s="37"/>
    </row>
    <row r="271" spans="1:1" x14ac:dyDescent="0.15">
      <c r="A271" s="37"/>
    </row>
    <row r="272" spans="1:1" x14ac:dyDescent="0.15">
      <c r="A272" s="37"/>
    </row>
    <row r="273" spans="1:1" x14ac:dyDescent="0.15">
      <c r="A273" s="37"/>
    </row>
    <row r="274" spans="1:1" x14ac:dyDescent="0.15">
      <c r="A274" s="37"/>
    </row>
    <row r="275" spans="1:1" x14ac:dyDescent="0.15">
      <c r="A275" s="37"/>
    </row>
    <row r="276" spans="1:1" x14ac:dyDescent="0.15">
      <c r="A276" s="37"/>
    </row>
    <row r="277" spans="1:1" x14ac:dyDescent="0.15">
      <c r="A277" s="37"/>
    </row>
    <row r="278" spans="1:1" x14ac:dyDescent="0.15">
      <c r="A278" s="37"/>
    </row>
    <row r="279" spans="1:1" x14ac:dyDescent="0.15">
      <c r="A279" s="37"/>
    </row>
    <row r="280" spans="1:1" x14ac:dyDescent="0.15">
      <c r="A280" s="37"/>
    </row>
    <row r="281" spans="1:1" x14ac:dyDescent="0.15">
      <c r="A281" s="37"/>
    </row>
    <row r="282" spans="1:1" x14ac:dyDescent="0.15">
      <c r="A282" s="37"/>
    </row>
    <row r="283" spans="1:1" x14ac:dyDescent="0.15">
      <c r="A283" s="37"/>
    </row>
    <row r="284" spans="1:1" x14ac:dyDescent="0.15">
      <c r="A284" s="37"/>
    </row>
    <row r="285" spans="1:1" x14ac:dyDescent="0.15">
      <c r="A285" s="37"/>
    </row>
    <row r="286" spans="1:1" x14ac:dyDescent="0.15">
      <c r="A286" s="37"/>
    </row>
    <row r="287" spans="1:1" x14ac:dyDescent="0.15">
      <c r="A287" s="37"/>
    </row>
    <row r="288" spans="1:1" x14ac:dyDescent="0.15">
      <c r="A288" s="37"/>
    </row>
    <row r="289" spans="1:1" x14ac:dyDescent="0.15">
      <c r="A289" s="37"/>
    </row>
    <row r="290" spans="1:1" x14ac:dyDescent="0.15">
      <c r="A290" s="37"/>
    </row>
    <row r="291" spans="1:1" x14ac:dyDescent="0.15">
      <c r="A291" s="37"/>
    </row>
    <row r="292" spans="1:1" x14ac:dyDescent="0.15">
      <c r="A292" s="37"/>
    </row>
    <row r="293" spans="1:1" x14ac:dyDescent="0.15">
      <c r="A293" s="37"/>
    </row>
    <row r="294" spans="1:1" x14ac:dyDescent="0.15">
      <c r="A294" s="37"/>
    </row>
    <row r="295" spans="1:1" x14ac:dyDescent="0.15">
      <c r="A295" s="37"/>
    </row>
    <row r="296" spans="1:1" x14ac:dyDescent="0.15">
      <c r="A296" s="37"/>
    </row>
    <row r="297" spans="1:1" x14ac:dyDescent="0.15">
      <c r="A297" s="37"/>
    </row>
    <row r="298" spans="1:1" x14ac:dyDescent="0.15">
      <c r="A298" s="37"/>
    </row>
    <row r="299" spans="1:1" x14ac:dyDescent="0.15">
      <c r="A299" s="37"/>
    </row>
    <row r="300" spans="1:1" x14ac:dyDescent="0.15">
      <c r="A300" s="37"/>
    </row>
    <row r="301" spans="1:1" x14ac:dyDescent="0.15">
      <c r="A301" s="37"/>
    </row>
    <row r="302" spans="1:1" x14ac:dyDescent="0.15">
      <c r="A302" s="37"/>
    </row>
    <row r="303" spans="1:1" x14ac:dyDescent="0.15">
      <c r="A303" s="37"/>
    </row>
    <row r="304" spans="1:1" x14ac:dyDescent="0.15">
      <c r="A304" s="37"/>
    </row>
    <row r="305" spans="1:1" x14ac:dyDescent="0.15">
      <c r="A305" s="37"/>
    </row>
    <row r="306" spans="1:1" x14ac:dyDescent="0.15">
      <c r="A306" s="37"/>
    </row>
    <row r="307" spans="1:1" x14ac:dyDescent="0.15">
      <c r="A307" s="37"/>
    </row>
    <row r="308" spans="1:1" x14ac:dyDescent="0.15">
      <c r="A308" s="37"/>
    </row>
    <row r="309" spans="1:1" x14ac:dyDescent="0.15">
      <c r="A309" s="37"/>
    </row>
    <row r="310" spans="1:1" x14ac:dyDescent="0.15">
      <c r="A310" s="37"/>
    </row>
    <row r="311" spans="1:1" x14ac:dyDescent="0.15">
      <c r="A311" s="37"/>
    </row>
    <row r="312" spans="1:1" x14ac:dyDescent="0.15">
      <c r="A312" s="37"/>
    </row>
    <row r="313" spans="1:1" x14ac:dyDescent="0.15">
      <c r="A313" s="37"/>
    </row>
    <row r="314" spans="1:1" x14ac:dyDescent="0.15">
      <c r="A314" s="37"/>
    </row>
    <row r="315" spans="1:1" x14ac:dyDescent="0.15">
      <c r="A315" s="37"/>
    </row>
    <row r="316" spans="1:1" x14ac:dyDescent="0.15">
      <c r="A316" s="37"/>
    </row>
    <row r="317" spans="1:1" x14ac:dyDescent="0.15">
      <c r="A317" s="37"/>
    </row>
    <row r="318" spans="1:1" x14ac:dyDescent="0.15">
      <c r="A318" s="37"/>
    </row>
    <row r="319" spans="1:1" x14ac:dyDescent="0.15">
      <c r="A319" s="37"/>
    </row>
    <row r="320" spans="1:1" x14ac:dyDescent="0.15">
      <c r="A320" s="37"/>
    </row>
    <row r="321" spans="1:1" x14ac:dyDescent="0.15">
      <c r="A321" s="37"/>
    </row>
    <row r="322" spans="1:1" x14ac:dyDescent="0.15">
      <c r="A322" s="37"/>
    </row>
    <row r="323" spans="1:1" x14ac:dyDescent="0.15">
      <c r="A323" s="37"/>
    </row>
    <row r="324" spans="1:1" x14ac:dyDescent="0.15">
      <c r="A324" s="37"/>
    </row>
    <row r="325" spans="1:1" x14ac:dyDescent="0.15">
      <c r="A325" s="37"/>
    </row>
    <row r="326" spans="1:1" x14ac:dyDescent="0.15">
      <c r="A326" s="37"/>
    </row>
    <row r="327" spans="1:1" x14ac:dyDescent="0.15">
      <c r="A327" s="37"/>
    </row>
    <row r="328" spans="1:1" x14ac:dyDescent="0.15">
      <c r="A328" s="37"/>
    </row>
    <row r="329" spans="1:1" x14ac:dyDescent="0.15">
      <c r="A329" s="37"/>
    </row>
    <row r="330" spans="1:1" x14ac:dyDescent="0.15">
      <c r="A330" s="37"/>
    </row>
    <row r="331" spans="1:1" x14ac:dyDescent="0.15">
      <c r="A331" s="37"/>
    </row>
    <row r="332" spans="1:1" x14ac:dyDescent="0.15">
      <c r="A332" s="37"/>
    </row>
    <row r="333" spans="1:1" x14ac:dyDescent="0.15">
      <c r="A333" s="37"/>
    </row>
    <row r="334" spans="1:1" x14ac:dyDescent="0.15">
      <c r="A334" s="37"/>
    </row>
    <row r="335" spans="1:1" x14ac:dyDescent="0.15">
      <c r="A335" s="37"/>
    </row>
    <row r="336" spans="1:1" x14ac:dyDescent="0.15">
      <c r="A336" s="37"/>
    </row>
    <row r="337" spans="1:1" x14ac:dyDescent="0.15">
      <c r="A337" s="37"/>
    </row>
    <row r="338" spans="1:1" x14ac:dyDescent="0.15">
      <c r="A338" s="37"/>
    </row>
    <row r="339" spans="1:1" x14ac:dyDescent="0.15">
      <c r="A339" s="37"/>
    </row>
    <row r="340" spans="1:1" x14ac:dyDescent="0.15">
      <c r="A340" s="37"/>
    </row>
    <row r="341" spans="1:1" x14ac:dyDescent="0.15">
      <c r="A341" s="37"/>
    </row>
    <row r="342" spans="1:1" x14ac:dyDescent="0.15">
      <c r="A342" s="37"/>
    </row>
    <row r="343" spans="1:1" x14ac:dyDescent="0.15">
      <c r="A343" s="37"/>
    </row>
    <row r="344" spans="1:1" x14ac:dyDescent="0.15">
      <c r="A344" s="37"/>
    </row>
    <row r="345" spans="1:1" x14ac:dyDescent="0.15">
      <c r="A345" s="37"/>
    </row>
    <row r="346" spans="1:1" x14ac:dyDescent="0.15">
      <c r="A346" s="37"/>
    </row>
    <row r="347" spans="1:1" x14ac:dyDescent="0.15">
      <c r="A347" s="37"/>
    </row>
    <row r="348" spans="1:1" x14ac:dyDescent="0.15">
      <c r="A348" s="37"/>
    </row>
    <row r="349" spans="1:1" x14ac:dyDescent="0.15">
      <c r="A349" s="37"/>
    </row>
    <row r="350" spans="1:1" x14ac:dyDescent="0.15">
      <c r="A350" s="37"/>
    </row>
    <row r="351" spans="1:1" x14ac:dyDescent="0.15">
      <c r="A351" s="37"/>
    </row>
    <row r="352" spans="1:1" x14ac:dyDescent="0.15">
      <c r="A352" s="37"/>
    </row>
    <row r="353" spans="1:1" x14ac:dyDescent="0.15">
      <c r="A353" s="37"/>
    </row>
    <row r="354" spans="1:1" x14ac:dyDescent="0.15">
      <c r="A354" s="37"/>
    </row>
    <row r="355" spans="1:1" x14ac:dyDescent="0.15">
      <c r="A355" s="37"/>
    </row>
    <row r="356" spans="1:1" x14ac:dyDescent="0.15">
      <c r="A356" s="37"/>
    </row>
    <row r="357" spans="1:1" x14ac:dyDescent="0.15">
      <c r="A357" s="37"/>
    </row>
    <row r="358" spans="1:1" x14ac:dyDescent="0.15">
      <c r="A358" s="37"/>
    </row>
    <row r="359" spans="1:1" x14ac:dyDescent="0.15">
      <c r="A359" s="37"/>
    </row>
    <row r="360" spans="1:1" x14ac:dyDescent="0.15">
      <c r="A360" s="37"/>
    </row>
    <row r="361" spans="1:1" x14ac:dyDescent="0.15">
      <c r="A361" s="37"/>
    </row>
    <row r="362" spans="1:1" x14ac:dyDescent="0.15">
      <c r="A362" s="37"/>
    </row>
    <row r="363" spans="1:1" x14ac:dyDescent="0.15">
      <c r="A363" s="37"/>
    </row>
    <row r="364" spans="1:1" x14ac:dyDescent="0.15">
      <c r="A364" s="37"/>
    </row>
    <row r="365" spans="1:1" x14ac:dyDescent="0.15">
      <c r="A365" s="37"/>
    </row>
    <row r="366" spans="1:1" x14ac:dyDescent="0.15">
      <c r="A366" s="37"/>
    </row>
    <row r="367" spans="1:1" x14ac:dyDescent="0.15">
      <c r="A367" s="37"/>
    </row>
    <row r="368" spans="1:1" x14ac:dyDescent="0.15">
      <c r="A368" s="37"/>
    </row>
    <row r="369" spans="1:1" x14ac:dyDescent="0.15">
      <c r="A369" s="37"/>
    </row>
    <row r="370" spans="1:1" x14ac:dyDescent="0.15">
      <c r="A370" s="37"/>
    </row>
    <row r="371" spans="1:1" x14ac:dyDescent="0.15">
      <c r="A371" s="37"/>
    </row>
    <row r="372" spans="1:1" x14ac:dyDescent="0.15">
      <c r="A372" s="37"/>
    </row>
    <row r="373" spans="1:1" x14ac:dyDescent="0.15">
      <c r="A373" s="37"/>
    </row>
    <row r="374" spans="1:1" x14ac:dyDescent="0.15">
      <c r="A374" s="37"/>
    </row>
    <row r="375" spans="1:1" x14ac:dyDescent="0.15">
      <c r="A375" s="37"/>
    </row>
    <row r="376" spans="1:1" x14ac:dyDescent="0.15">
      <c r="A376" s="37"/>
    </row>
    <row r="377" spans="1:1" x14ac:dyDescent="0.15">
      <c r="A377" s="37"/>
    </row>
    <row r="378" spans="1:1" x14ac:dyDescent="0.15">
      <c r="A378" s="37"/>
    </row>
    <row r="379" spans="1:1" x14ac:dyDescent="0.15">
      <c r="A379" s="37"/>
    </row>
    <row r="380" spans="1:1" x14ac:dyDescent="0.15">
      <c r="A380" s="37"/>
    </row>
    <row r="381" spans="1:1" x14ac:dyDescent="0.15">
      <c r="A381" s="37"/>
    </row>
    <row r="382" spans="1:1" x14ac:dyDescent="0.15">
      <c r="A382" s="37"/>
    </row>
    <row r="383" spans="1:1" x14ac:dyDescent="0.15">
      <c r="A383" s="37"/>
    </row>
    <row r="384" spans="1:1" x14ac:dyDescent="0.15">
      <c r="A384" s="37"/>
    </row>
    <row r="385" spans="1:1" x14ac:dyDescent="0.15">
      <c r="A385" s="37"/>
    </row>
    <row r="386" spans="1:1" x14ac:dyDescent="0.15">
      <c r="A386" s="37"/>
    </row>
    <row r="387" spans="1:1" x14ac:dyDescent="0.15">
      <c r="A387" s="37"/>
    </row>
    <row r="388" spans="1:1" x14ac:dyDescent="0.15">
      <c r="A388" s="37"/>
    </row>
    <row r="389" spans="1:1" x14ac:dyDescent="0.15">
      <c r="A389" s="37"/>
    </row>
    <row r="390" spans="1:1" x14ac:dyDescent="0.15">
      <c r="A390" s="37"/>
    </row>
    <row r="391" spans="1:1" x14ac:dyDescent="0.15">
      <c r="A391" s="37"/>
    </row>
    <row r="392" spans="1:1" x14ac:dyDescent="0.15">
      <c r="A392" s="37"/>
    </row>
    <row r="393" spans="1:1" x14ac:dyDescent="0.15">
      <c r="A393" s="37"/>
    </row>
    <row r="394" spans="1:1" x14ac:dyDescent="0.15">
      <c r="A394" s="37"/>
    </row>
    <row r="395" spans="1:1" x14ac:dyDescent="0.15">
      <c r="A395" s="37"/>
    </row>
    <row r="396" spans="1:1" x14ac:dyDescent="0.15">
      <c r="A396" s="37"/>
    </row>
    <row r="397" spans="1:1" x14ac:dyDescent="0.15">
      <c r="A397" s="37"/>
    </row>
    <row r="398" spans="1:1" x14ac:dyDescent="0.15">
      <c r="A398" s="37"/>
    </row>
    <row r="399" spans="1:1" x14ac:dyDescent="0.15">
      <c r="A399" s="37"/>
    </row>
    <row r="400" spans="1:1" x14ac:dyDescent="0.15">
      <c r="A400" s="37"/>
    </row>
    <row r="401" spans="1:1" x14ac:dyDescent="0.15">
      <c r="A401" s="37"/>
    </row>
    <row r="402" spans="1:1" x14ac:dyDescent="0.15">
      <c r="A402" s="37"/>
    </row>
    <row r="403" spans="1:1" x14ac:dyDescent="0.15">
      <c r="A403" s="37"/>
    </row>
    <row r="404" spans="1:1" x14ac:dyDescent="0.15">
      <c r="A404" s="37"/>
    </row>
    <row r="405" spans="1:1" x14ac:dyDescent="0.15">
      <c r="A405" s="37"/>
    </row>
    <row r="406" spans="1:1" x14ac:dyDescent="0.15">
      <c r="A406" s="37"/>
    </row>
    <row r="407" spans="1:1" x14ac:dyDescent="0.15">
      <c r="A407" s="37"/>
    </row>
    <row r="408" spans="1:1" x14ac:dyDescent="0.15">
      <c r="A408" s="37"/>
    </row>
    <row r="409" spans="1:1" x14ac:dyDescent="0.15">
      <c r="A409" s="37"/>
    </row>
    <row r="410" spans="1:1" x14ac:dyDescent="0.15">
      <c r="A410" s="37"/>
    </row>
    <row r="411" spans="1:1" x14ac:dyDescent="0.15">
      <c r="A411" s="37"/>
    </row>
    <row r="412" spans="1:1" x14ac:dyDescent="0.15">
      <c r="A412" s="37"/>
    </row>
    <row r="413" spans="1:1" x14ac:dyDescent="0.15">
      <c r="A413" s="37"/>
    </row>
  </sheetData>
  <sheetProtection sheet="1" objects="1" scenarios="1"/>
  <mergeCells count="11">
    <mergeCell ref="A6:G6"/>
    <mergeCell ref="A1:G1"/>
    <mergeCell ref="A2:G2"/>
    <mergeCell ref="A3:G3"/>
    <mergeCell ref="A4:G4"/>
    <mergeCell ref="A5:G5"/>
    <mergeCell ref="C8:C9"/>
    <mergeCell ref="D8:D9"/>
    <mergeCell ref="E8:E9"/>
    <mergeCell ref="F8:F9"/>
    <mergeCell ref="G8:G9"/>
  </mergeCells>
  <printOptions horizontalCentered="1"/>
  <pageMargins left="0.2" right="0.23" top="0.39" bottom="0.28999999999999998" header="0.17" footer="0.28999999999999998"/>
  <pageSetup orientation="landscape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65FEE-ACC1-4D34-B09F-E790FF18C37A}">
  <sheetPr>
    <pageSetUpPr fitToPage="1"/>
  </sheetPr>
  <dimension ref="A1:G413"/>
  <sheetViews>
    <sheetView zoomScaleNormal="100" workbookViewId="0">
      <selection activeCell="H15" sqref="H15"/>
    </sheetView>
  </sheetViews>
  <sheetFormatPr baseColWidth="10" defaultColWidth="8" defaultRowHeight="12" x14ac:dyDescent="0.15"/>
  <cols>
    <col min="1" max="1" width="4.6640625" style="38" customWidth="1"/>
    <col min="2" max="2" width="44.33203125" style="2" customWidth="1"/>
    <col min="3" max="7" width="12.6640625" style="2" customWidth="1"/>
    <col min="8" max="16384" width="8" style="2"/>
  </cols>
  <sheetData>
    <row r="1" spans="1:7" s="1" customFormat="1" x14ac:dyDescent="0.15">
      <c r="A1" s="188" t="s">
        <v>58</v>
      </c>
      <c r="B1" s="188"/>
      <c r="C1" s="188"/>
      <c r="D1" s="188"/>
      <c r="E1" s="188"/>
      <c r="F1" s="188"/>
      <c r="G1" s="188"/>
    </row>
    <row r="2" spans="1:7" s="1" customFormat="1" x14ac:dyDescent="0.15">
      <c r="A2" s="189" t="str">
        <f>'[4]Cover Page'!B12</f>
        <v>EASTERN ILLINOIS UNIVERSITY</v>
      </c>
      <c r="B2" s="189"/>
      <c r="C2" s="189"/>
      <c r="D2" s="189"/>
      <c r="E2" s="189"/>
      <c r="F2" s="189"/>
      <c r="G2" s="189"/>
    </row>
    <row r="3" spans="1:7" s="1" customFormat="1" x14ac:dyDescent="0.15">
      <c r="A3" s="188" t="s">
        <v>59</v>
      </c>
      <c r="B3" s="188"/>
      <c r="C3" s="188"/>
      <c r="D3" s="188"/>
      <c r="E3" s="188"/>
      <c r="F3" s="188"/>
      <c r="G3" s="188"/>
    </row>
    <row r="4" spans="1:7" s="1" customFormat="1" x14ac:dyDescent="0.15">
      <c r="A4" s="188" t="s">
        <v>60</v>
      </c>
      <c r="B4" s="188"/>
      <c r="C4" s="188"/>
      <c r="D4" s="188"/>
      <c r="E4" s="188"/>
      <c r="F4" s="188"/>
      <c r="G4" s="188"/>
    </row>
    <row r="5" spans="1:7" s="1" customFormat="1" x14ac:dyDescent="0.15">
      <c r="A5" s="189">
        <f>CSU!A5</f>
        <v>2022</v>
      </c>
      <c r="B5" s="189"/>
      <c r="C5" s="189"/>
      <c r="D5" s="189"/>
      <c r="E5" s="189"/>
      <c r="F5" s="189"/>
      <c r="G5" s="189"/>
    </row>
    <row r="6" spans="1:7" x14ac:dyDescent="0.15">
      <c r="A6" s="187"/>
      <c r="B6" s="187"/>
      <c r="C6" s="187"/>
      <c r="D6" s="187"/>
      <c r="E6" s="187"/>
      <c r="F6" s="187"/>
      <c r="G6" s="187"/>
    </row>
    <row r="7" spans="1:7" ht="13" thickBot="1" x14ac:dyDescent="0.2">
      <c r="A7" s="3" t="s">
        <v>61</v>
      </c>
      <c r="B7" s="3" t="s">
        <v>62</v>
      </c>
      <c r="C7" s="3" t="s">
        <v>63</v>
      </c>
      <c r="D7" s="3" t="s">
        <v>64</v>
      </c>
      <c r="E7" s="3" t="s">
        <v>65</v>
      </c>
      <c r="F7" s="3" t="s">
        <v>66</v>
      </c>
      <c r="G7" s="3" t="s">
        <v>67</v>
      </c>
    </row>
    <row r="8" spans="1:7" ht="12" customHeight="1" x14ac:dyDescent="0.15">
      <c r="A8" s="4"/>
      <c r="C8" s="185" t="s">
        <v>68</v>
      </c>
      <c r="D8" s="185" t="s">
        <v>69</v>
      </c>
      <c r="E8" s="185" t="s">
        <v>70</v>
      </c>
      <c r="F8" s="185" t="s">
        <v>71</v>
      </c>
      <c r="G8" s="185" t="s">
        <v>72</v>
      </c>
    </row>
    <row r="9" spans="1:7" ht="13" thickBot="1" x14ac:dyDescent="0.2">
      <c r="A9" s="4"/>
      <c r="B9" s="2" t="s">
        <v>73</v>
      </c>
      <c r="C9" s="186"/>
      <c r="D9" s="186"/>
      <c r="E9" s="186"/>
      <c r="F9" s="186"/>
      <c r="G9" s="186"/>
    </row>
    <row r="10" spans="1:7" s="1" customFormat="1" ht="13" customHeight="1" x14ac:dyDescent="0.15">
      <c r="A10" s="5">
        <v>100</v>
      </c>
      <c r="B10" s="6" t="s">
        <v>74</v>
      </c>
      <c r="C10" s="97">
        <v>8294.7000000000007</v>
      </c>
      <c r="D10" s="98">
        <v>44345.825689999998</v>
      </c>
      <c r="E10" s="98">
        <v>36758.243330000005</v>
      </c>
      <c r="F10" s="99"/>
      <c r="G10" s="100">
        <v>15882.28235999999</v>
      </c>
    </row>
    <row r="11" spans="1:7" ht="13" thickBot="1" x14ac:dyDescent="0.2">
      <c r="A11" s="10">
        <v>200</v>
      </c>
      <c r="B11" s="11" t="s">
        <v>75</v>
      </c>
      <c r="C11" s="101">
        <v>6632.7</v>
      </c>
      <c r="D11" s="102">
        <v>76150.441460000016</v>
      </c>
      <c r="E11" s="102">
        <v>74552.24145999999</v>
      </c>
      <c r="F11" s="103">
        <v>0</v>
      </c>
      <c r="G11" s="104">
        <v>8230.9000000000087</v>
      </c>
    </row>
    <row r="12" spans="1:7" ht="13.75" customHeight="1" thickTop="1" x14ac:dyDescent="0.15">
      <c r="A12" s="15">
        <v>201</v>
      </c>
      <c r="B12" s="16" t="s">
        <v>5</v>
      </c>
      <c r="C12" s="105">
        <v>6389.9</v>
      </c>
      <c r="D12" s="106">
        <v>75742.408080000008</v>
      </c>
      <c r="E12" s="106">
        <v>74247.908079999994</v>
      </c>
      <c r="F12" s="107">
        <v>0</v>
      </c>
      <c r="G12" s="108">
        <v>7884.4000000000087</v>
      </c>
    </row>
    <row r="13" spans="1:7" x14ac:dyDescent="0.15">
      <c r="A13" s="15">
        <v>202</v>
      </c>
      <c r="B13" s="16" t="s">
        <v>4</v>
      </c>
      <c r="C13" s="109">
        <v>242.80000000000007</v>
      </c>
      <c r="D13" s="107">
        <v>408.03338000000088</v>
      </c>
      <c r="E13" s="107">
        <v>304.33338000000094</v>
      </c>
      <c r="F13" s="107">
        <v>0</v>
      </c>
      <c r="G13" s="110">
        <v>346.5</v>
      </c>
    </row>
    <row r="14" spans="1:7" ht="13" thickBot="1" x14ac:dyDescent="0.2">
      <c r="A14" s="20">
        <v>300</v>
      </c>
      <c r="B14" s="21" t="s">
        <v>76</v>
      </c>
      <c r="C14" s="111">
        <v>-2360.0999999999985</v>
      </c>
      <c r="D14" s="112">
        <v>20849.478989999996</v>
      </c>
      <c r="E14" s="112">
        <v>20848.478989999996</v>
      </c>
      <c r="F14" s="113">
        <v>0</v>
      </c>
      <c r="G14" s="114">
        <v>-2359.0999999999985</v>
      </c>
    </row>
    <row r="15" spans="1:7" ht="13" thickTop="1" x14ac:dyDescent="0.15">
      <c r="A15" s="25">
        <v>301</v>
      </c>
      <c r="B15" s="26" t="s">
        <v>5</v>
      </c>
      <c r="C15" s="109">
        <v>-2360.0999999999985</v>
      </c>
      <c r="D15" s="106">
        <v>20849.478989999996</v>
      </c>
      <c r="E15" s="106">
        <v>20848.478989999996</v>
      </c>
      <c r="F15" s="107"/>
      <c r="G15" s="110">
        <v>-2359.0999999999985</v>
      </c>
    </row>
    <row r="16" spans="1:7" s="1" customFormat="1" x14ac:dyDescent="0.15">
      <c r="A16" s="25">
        <v>302</v>
      </c>
      <c r="B16" s="26" t="s">
        <v>4</v>
      </c>
      <c r="C16" s="109">
        <v>0</v>
      </c>
      <c r="D16" s="107">
        <v>0</v>
      </c>
      <c r="E16" s="107">
        <v>0</v>
      </c>
      <c r="F16" s="107"/>
      <c r="G16" s="110">
        <v>0</v>
      </c>
    </row>
    <row r="17" spans="1:7" s="1" customFormat="1" ht="13" thickBot="1" x14ac:dyDescent="0.2">
      <c r="A17" s="20">
        <v>400</v>
      </c>
      <c r="B17" s="21" t="s">
        <v>77</v>
      </c>
      <c r="C17" s="111">
        <v>33.599999999999909</v>
      </c>
      <c r="D17" s="112">
        <v>3322.0549199999996</v>
      </c>
      <c r="E17" s="112">
        <v>3279.9549199999997</v>
      </c>
      <c r="F17" s="113">
        <v>0</v>
      </c>
      <c r="G17" s="114">
        <v>75.699999999999818</v>
      </c>
    </row>
    <row r="18" spans="1:7" ht="13" thickTop="1" x14ac:dyDescent="0.15">
      <c r="A18" s="25">
        <v>401</v>
      </c>
      <c r="B18" s="26" t="s">
        <v>5</v>
      </c>
      <c r="C18" s="109">
        <v>33.599999999999909</v>
      </c>
      <c r="D18" s="106">
        <v>3322.0549199999996</v>
      </c>
      <c r="E18" s="106">
        <v>3279.9549199999997</v>
      </c>
      <c r="F18" s="107"/>
      <c r="G18" s="110">
        <v>75.699999999999818</v>
      </c>
    </row>
    <row r="19" spans="1:7" x14ac:dyDescent="0.15">
      <c r="A19" s="25">
        <v>402</v>
      </c>
      <c r="B19" s="26" t="s">
        <v>4</v>
      </c>
      <c r="C19" s="109">
        <v>0</v>
      </c>
      <c r="D19" s="107">
        <v>0</v>
      </c>
      <c r="E19" s="107">
        <v>0</v>
      </c>
      <c r="F19" s="107"/>
      <c r="G19" s="110">
        <v>0</v>
      </c>
    </row>
    <row r="20" spans="1:7" ht="13" thickBot="1" x14ac:dyDescent="0.2">
      <c r="A20" s="20">
        <v>500</v>
      </c>
      <c r="B20" s="21" t="s">
        <v>78</v>
      </c>
      <c r="C20" s="115">
        <v>4817</v>
      </c>
      <c r="D20" s="112">
        <v>3522.5860999999995</v>
      </c>
      <c r="E20" s="112">
        <v>2977.1860999999999</v>
      </c>
      <c r="F20" s="113">
        <v>0</v>
      </c>
      <c r="G20" s="116">
        <v>5362.4000000000005</v>
      </c>
    </row>
    <row r="21" spans="1:7" ht="13" thickTop="1" x14ac:dyDescent="0.15">
      <c r="A21" s="25">
        <v>501</v>
      </c>
      <c r="B21" s="26" t="s">
        <v>5</v>
      </c>
      <c r="C21" s="105">
        <v>4817</v>
      </c>
      <c r="D21" s="106">
        <v>3522.5860999999995</v>
      </c>
      <c r="E21" s="106">
        <v>2977.1860999999999</v>
      </c>
      <c r="F21" s="107"/>
      <c r="G21" s="108">
        <v>5362.4000000000005</v>
      </c>
    </row>
    <row r="22" spans="1:7" x14ac:dyDescent="0.15">
      <c r="A22" s="25">
        <v>502</v>
      </c>
      <c r="B22" s="26" t="s">
        <v>4</v>
      </c>
      <c r="C22" s="109">
        <v>0</v>
      </c>
      <c r="D22" s="107">
        <v>0</v>
      </c>
      <c r="E22" s="107">
        <v>0</v>
      </c>
      <c r="F22" s="107"/>
      <c r="G22" s="110">
        <v>0</v>
      </c>
    </row>
    <row r="23" spans="1:7" ht="13" thickBot="1" x14ac:dyDescent="0.2">
      <c r="A23" s="20">
        <v>600</v>
      </c>
      <c r="B23" s="21" t="s">
        <v>79</v>
      </c>
      <c r="C23" s="111">
        <v>771.5</v>
      </c>
      <c r="D23" s="113">
        <v>204.89048999999997</v>
      </c>
      <c r="E23" s="113">
        <v>88.490489999999994</v>
      </c>
      <c r="F23" s="113">
        <v>0</v>
      </c>
      <c r="G23" s="114">
        <v>887.9</v>
      </c>
    </row>
    <row r="24" spans="1:7" ht="13" thickTop="1" x14ac:dyDescent="0.15">
      <c r="A24" s="25">
        <v>601</v>
      </c>
      <c r="B24" s="26" t="s">
        <v>5</v>
      </c>
      <c r="C24" s="109">
        <v>771.5</v>
      </c>
      <c r="D24" s="107">
        <v>204.89048999999997</v>
      </c>
      <c r="E24" s="107">
        <v>88.490489999999994</v>
      </c>
      <c r="F24" s="107"/>
      <c r="G24" s="110">
        <v>887.9</v>
      </c>
    </row>
    <row r="25" spans="1:7" x14ac:dyDescent="0.15">
      <c r="A25" s="25">
        <v>602</v>
      </c>
      <c r="B25" s="26" t="s">
        <v>4</v>
      </c>
      <c r="C25" s="109">
        <v>0</v>
      </c>
      <c r="D25" s="107">
        <v>0</v>
      </c>
      <c r="E25" s="107">
        <v>0</v>
      </c>
      <c r="F25" s="107"/>
      <c r="G25" s="110">
        <v>0</v>
      </c>
    </row>
    <row r="26" spans="1:7" ht="13" thickBot="1" x14ac:dyDescent="0.2">
      <c r="A26" s="20">
        <v>700</v>
      </c>
      <c r="B26" s="21" t="s">
        <v>80</v>
      </c>
      <c r="C26" s="115">
        <v>4839.5999999999985</v>
      </c>
      <c r="D26" s="112">
        <v>31108.555750000003</v>
      </c>
      <c r="E26" s="112">
        <v>29771.455750000001</v>
      </c>
      <c r="F26" s="113">
        <v>0</v>
      </c>
      <c r="G26" s="116">
        <v>6176.7000000000044</v>
      </c>
    </row>
    <row r="27" spans="1:7" ht="13" thickTop="1" x14ac:dyDescent="0.15">
      <c r="A27" s="25">
        <v>701</v>
      </c>
      <c r="B27" s="26" t="s">
        <v>5</v>
      </c>
      <c r="C27" s="105">
        <v>4839.5999999999985</v>
      </c>
      <c r="D27" s="106">
        <v>31108.555750000003</v>
      </c>
      <c r="E27" s="106">
        <v>29771.455750000001</v>
      </c>
      <c r="F27" s="107"/>
      <c r="G27" s="108">
        <v>6176.7000000000044</v>
      </c>
    </row>
    <row r="28" spans="1:7" x14ac:dyDescent="0.15">
      <c r="A28" s="25">
        <v>702</v>
      </c>
      <c r="B28" s="26" t="s">
        <v>4</v>
      </c>
      <c r="C28" s="109">
        <v>0</v>
      </c>
      <c r="D28" s="107">
        <v>0</v>
      </c>
      <c r="E28" s="107">
        <v>0</v>
      </c>
      <c r="F28" s="107"/>
      <c r="G28" s="110">
        <v>0</v>
      </c>
    </row>
    <row r="29" spans="1:7" ht="13" thickBot="1" x14ac:dyDescent="0.2">
      <c r="A29" s="20">
        <v>800</v>
      </c>
      <c r="B29" s="21" t="s">
        <v>81</v>
      </c>
      <c r="C29" s="115">
        <v>3984.3999999999996</v>
      </c>
      <c r="D29" s="112">
        <v>10682.333190000001</v>
      </c>
      <c r="E29" s="112">
        <v>9903.9331899999997</v>
      </c>
      <c r="F29" s="113">
        <v>0</v>
      </c>
      <c r="G29" s="116">
        <v>4762.8000000000011</v>
      </c>
    </row>
    <row r="30" spans="1:7" ht="13" thickTop="1" x14ac:dyDescent="0.15">
      <c r="A30" s="25">
        <v>801</v>
      </c>
      <c r="B30" s="26" t="s">
        <v>5</v>
      </c>
      <c r="C30" s="105">
        <v>3984.3999999999996</v>
      </c>
      <c r="D30" s="106">
        <v>10682.333190000001</v>
      </c>
      <c r="E30" s="106">
        <v>9903.9331899999997</v>
      </c>
      <c r="F30" s="107"/>
      <c r="G30" s="108">
        <v>4762.8000000000011</v>
      </c>
    </row>
    <row r="31" spans="1:7" x14ac:dyDescent="0.15">
      <c r="A31" s="25">
        <v>802</v>
      </c>
      <c r="B31" s="26" t="s">
        <v>4</v>
      </c>
      <c r="C31" s="109">
        <v>0</v>
      </c>
      <c r="D31" s="107">
        <v>0</v>
      </c>
      <c r="E31" s="107">
        <v>0</v>
      </c>
      <c r="F31" s="107"/>
      <c r="G31" s="110">
        <v>0</v>
      </c>
    </row>
    <row r="32" spans="1:7" ht="13" thickBot="1" x14ac:dyDescent="0.2">
      <c r="A32" s="20">
        <v>900</v>
      </c>
      <c r="B32" s="21" t="s">
        <v>82</v>
      </c>
      <c r="C32" s="111">
        <v>0</v>
      </c>
      <c r="D32" s="113">
        <v>0</v>
      </c>
      <c r="E32" s="113">
        <v>0</v>
      </c>
      <c r="F32" s="113">
        <v>0</v>
      </c>
      <c r="G32" s="114">
        <v>0</v>
      </c>
    </row>
    <row r="33" spans="1:7" ht="13" thickTop="1" x14ac:dyDescent="0.15">
      <c r="A33" s="25">
        <v>901</v>
      </c>
      <c r="B33" s="26" t="s">
        <v>5</v>
      </c>
      <c r="C33" s="109">
        <v>0</v>
      </c>
      <c r="D33" s="107">
        <v>0</v>
      </c>
      <c r="E33" s="107">
        <v>0</v>
      </c>
      <c r="F33" s="107"/>
      <c r="G33" s="110">
        <v>0</v>
      </c>
    </row>
    <row r="34" spans="1:7" x14ac:dyDescent="0.15">
      <c r="A34" s="25">
        <v>902</v>
      </c>
      <c r="B34" s="26" t="s">
        <v>4</v>
      </c>
      <c r="C34" s="109">
        <v>0</v>
      </c>
      <c r="D34" s="107">
        <v>0</v>
      </c>
      <c r="E34" s="107">
        <v>0</v>
      </c>
      <c r="F34" s="107"/>
      <c r="G34" s="110">
        <v>0</v>
      </c>
    </row>
    <row r="35" spans="1:7" ht="13" thickBot="1" x14ac:dyDescent="0.2">
      <c r="A35" s="20">
        <v>1000</v>
      </c>
      <c r="B35" s="21" t="s">
        <v>83</v>
      </c>
      <c r="C35" s="115">
        <v>-5696.1</v>
      </c>
      <c r="D35" s="112">
        <v>6052.50864</v>
      </c>
      <c r="E35" s="112">
        <v>7378.4086399999997</v>
      </c>
      <c r="F35" s="113">
        <v>0</v>
      </c>
      <c r="G35" s="116">
        <v>-7022</v>
      </c>
    </row>
    <row r="36" spans="1:7" ht="13" thickTop="1" x14ac:dyDescent="0.15">
      <c r="A36" s="25">
        <v>1001</v>
      </c>
      <c r="B36" s="26" t="s">
        <v>5</v>
      </c>
      <c r="C36" s="105">
        <v>-5696.1</v>
      </c>
      <c r="D36" s="106">
        <v>6052.50864</v>
      </c>
      <c r="E36" s="106">
        <v>7378.4086399999997</v>
      </c>
      <c r="F36" s="107"/>
      <c r="G36" s="108">
        <v>-7022</v>
      </c>
    </row>
    <row r="37" spans="1:7" x14ac:dyDescent="0.15">
      <c r="A37" s="25">
        <v>1002</v>
      </c>
      <c r="B37" s="26" t="s">
        <v>4</v>
      </c>
      <c r="C37" s="109">
        <v>0</v>
      </c>
      <c r="D37" s="107">
        <v>0</v>
      </c>
      <c r="E37" s="107">
        <v>0</v>
      </c>
      <c r="F37" s="107"/>
      <c r="G37" s="110">
        <v>0</v>
      </c>
    </row>
    <row r="38" spans="1:7" ht="13" thickBot="1" x14ac:dyDescent="0.2">
      <c r="A38" s="20">
        <v>1100</v>
      </c>
      <c r="B38" s="21" t="s">
        <v>84</v>
      </c>
      <c r="C38" s="111">
        <v>242.80000000000007</v>
      </c>
      <c r="D38" s="113">
        <v>408.03338000000088</v>
      </c>
      <c r="E38" s="113">
        <v>304.33338000000094</v>
      </c>
      <c r="F38" s="113">
        <v>0</v>
      </c>
      <c r="G38" s="114">
        <v>346.5</v>
      </c>
    </row>
    <row r="39" spans="1:7" ht="13" thickTop="1" x14ac:dyDescent="0.15">
      <c r="A39" s="25">
        <v>1101</v>
      </c>
      <c r="B39" s="26" t="s">
        <v>5</v>
      </c>
      <c r="C39" s="109">
        <v>0</v>
      </c>
      <c r="D39" s="107">
        <v>0</v>
      </c>
      <c r="E39" s="107">
        <v>0</v>
      </c>
      <c r="F39" s="107"/>
      <c r="G39" s="110">
        <v>0</v>
      </c>
    </row>
    <row r="40" spans="1:7" ht="13" thickBot="1" x14ac:dyDescent="0.2">
      <c r="A40" s="29">
        <v>1102</v>
      </c>
      <c r="B40" s="30" t="s">
        <v>4</v>
      </c>
      <c r="C40" s="117">
        <v>242.80000000000007</v>
      </c>
      <c r="D40" s="118">
        <v>408.03338000000088</v>
      </c>
      <c r="E40" s="118">
        <v>304.33338000000094</v>
      </c>
      <c r="F40" s="118"/>
      <c r="G40" s="119">
        <v>346.5</v>
      </c>
    </row>
    <row r="41" spans="1:7" x14ac:dyDescent="0.15">
      <c r="A41" s="4" t="s">
        <v>85</v>
      </c>
    </row>
    <row r="42" spans="1:7" x14ac:dyDescent="0.15">
      <c r="A42" s="34" t="s">
        <v>86</v>
      </c>
      <c r="B42" s="35" t="s">
        <v>87</v>
      </c>
    </row>
    <row r="43" spans="1:7" x14ac:dyDescent="0.15">
      <c r="A43" s="34" t="s">
        <v>88</v>
      </c>
      <c r="B43" s="35" t="s">
        <v>89</v>
      </c>
    </row>
    <row r="44" spans="1:7" x14ac:dyDescent="0.15">
      <c r="A44" s="4"/>
      <c r="B44" s="36"/>
      <c r="C44" s="36"/>
      <c r="D44" s="36"/>
      <c r="E44" s="36"/>
      <c r="F44" s="36"/>
      <c r="G44" s="36"/>
    </row>
    <row r="45" spans="1:7" x14ac:dyDescent="0.15">
      <c r="A45" s="4"/>
      <c r="B45" s="36"/>
      <c r="C45" s="36"/>
      <c r="D45" s="36"/>
      <c r="E45" s="36"/>
      <c r="F45" s="36"/>
      <c r="G45" s="36"/>
    </row>
    <row r="46" spans="1:7" x14ac:dyDescent="0.15">
      <c r="A46" s="4"/>
      <c r="B46" s="36"/>
      <c r="C46" s="36"/>
      <c r="D46" s="36"/>
      <c r="E46" s="36"/>
      <c r="F46" s="36"/>
      <c r="G46" s="36"/>
    </row>
    <row r="47" spans="1:7" x14ac:dyDescent="0.15">
      <c r="A47" s="4"/>
      <c r="B47" s="36"/>
      <c r="C47" s="36"/>
      <c r="D47" s="36"/>
      <c r="E47" s="36"/>
      <c r="F47" s="36"/>
      <c r="G47" s="36"/>
    </row>
    <row r="48" spans="1:7" x14ac:dyDescent="0.15">
      <c r="A48" s="4"/>
      <c r="B48" s="36"/>
      <c r="C48" s="36"/>
      <c r="D48" s="36"/>
      <c r="E48" s="36"/>
      <c r="F48" s="36"/>
      <c r="G48" s="36"/>
    </row>
    <row r="49" spans="1:7" x14ac:dyDescent="0.15">
      <c r="A49" s="4"/>
      <c r="B49" s="36"/>
      <c r="C49" s="36"/>
      <c r="D49" s="36"/>
      <c r="E49" s="36"/>
      <c r="F49" s="36"/>
      <c r="G49" s="36"/>
    </row>
    <row r="50" spans="1:7" x14ac:dyDescent="0.15">
      <c r="A50" s="4"/>
      <c r="B50" s="36"/>
      <c r="C50" s="36"/>
      <c r="D50" s="36"/>
      <c r="E50" s="36"/>
      <c r="F50" s="36"/>
      <c r="G50" s="36"/>
    </row>
    <row r="51" spans="1:7" x14ac:dyDescent="0.15">
      <c r="A51" s="4"/>
      <c r="B51" s="36"/>
      <c r="C51" s="36"/>
      <c r="D51" s="36"/>
      <c r="E51" s="36"/>
      <c r="F51" s="36"/>
      <c r="G51" s="36"/>
    </row>
    <row r="52" spans="1:7" x14ac:dyDescent="0.15">
      <c r="A52" s="4"/>
      <c r="B52" s="36"/>
      <c r="C52" s="36"/>
      <c r="D52" s="36"/>
      <c r="E52" s="36"/>
      <c r="F52" s="36"/>
      <c r="G52" s="36"/>
    </row>
    <row r="53" spans="1:7" x14ac:dyDescent="0.15">
      <c r="A53" s="4"/>
    </row>
    <row r="54" spans="1:7" x14ac:dyDescent="0.15">
      <c r="A54" s="4"/>
    </row>
    <row r="55" spans="1:7" x14ac:dyDescent="0.15">
      <c r="A55" s="4"/>
    </row>
    <row r="56" spans="1:7" x14ac:dyDescent="0.15">
      <c r="A56" s="4"/>
    </row>
    <row r="57" spans="1:7" x14ac:dyDescent="0.15">
      <c r="A57" s="4"/>
    </row>
    <row r="58" spans="1:7" x14ac:dyDescent="0.15">
      <c r="A58" s="4"/>
    </row>
    <row r="59" spans="1:7" x14ac:dyDescent="0.15">
      <c r="A59" s="4"/>
    </row>
    <row r="60" spans="1:7" x14ac:dyDescent="0.15">
      <c r="A60" s="4"/>
    </row>
    <row r="61" spans="1:7" x14ac:dyDescent="0.15">
      <c r="A61" s="4"/>
    </row>
    <row r="62" spans="1:7" x14ac:dyDescent="0.15">
      <c r="A62" s="4"/>
    </row>
    <row r="63" spans="1:7" x14ac:dyDescent="0.15">
      <c r="A63" s="4"/>
    </row>
    <row r="64" spans="1:7" x14ac:dyDescent="0.15">
      <c r="A64" s="4"/>
    </row>
    <row r="65" spans="1:1" x14ac:dyDescent="0.15">
      <c r="A65" s="4"/>
    </row>
    <row r="66" spans="1:1" x14ac:dyDescent="0.15">
      <c r="A66" s="4"/>
    </row>
    <row r="67" spans="1:1" x14ac:dyDescent="0.15">
      <c r="A67" s="4"/>
    </row>
    <row r="68" spans="1:1" x14ac:dyDescent="0.15">
      <c r="A68" s="4"/>
    </row>
    <row r="69" spans="1:1" x14ac:dyDescent="0.15">
      <c r="A69" s="4"/>
    </row>
    <row r="70" spans="1:1" x14ac:dyDescent="0.15">
      <c r="A70" s="4"/>
    </row>
    <row r="71" spans="1:1" x14ac:dyDescent="0.15">
      <c r="A71" s="4"/>
    </row>
    <row r="72" spans="1:1" x14ac:dyDescent="0.15">
      <c r="A72" s="4"/>
    </row>
    <row r="73" spans="1:1" x14ac:dyDescent="0.15">
      <c r="A73" s="4"/>
    </row>
    <row r="74" spans="1:1" x14ac:dyDescent="0.15">
      <c r="A74" s="4"/>
    </row>
    <row r="75" spans="1:1" x14ac:dyDescent="0.15">
      <c r="A75" s="4"/>
    </row>
    <row r="76" spans="1:1" x14ac:dyDescent="0.15">
      <c r="A76" s="4"/>
    </row>
    <row r="77" spans="1:1" x14ac:dyDescent="0.15">
      <c r="A77" s="4"/>
    </row>
    <row r="78" spans="1:1" x14ac:dyDescent="0.15">
      <c r="A78" s="4"/>
    </row>
    <row r="79" spans="1:1" x14ac:dyDescent="0.15">
      <c r="A79" s="4"/>
    </row>
    <row r="80" spans="1:1" x14ac:dyDescent="0.15">
      <c r="A80" s="4"/>
    </row>
    <row r="81" spans="1:1" x14ac:dyDescent="0.15">
      <c r="A81" s="4"/>
    </row>
    <row r="82" spans="1:1" x14ac:dyDescent="0.15">
      <c r="A82" s="4"/>
    </row>
    <row r="83" spans="1:1" x14ac:dyDescent="0.15">
      <c r="A83" s="4"/>
    </row>
    <row r="84" spans="1:1" x14ac:dyDescent="0.15">
      <c r="A84" s="4"/>
    </row>
    <row r="85" spans="1:1" x14ac:dyDescent="0.15">
      <c r="A85" s="4"/>
    </row>
    <row r="86" spans="1:1" x14ac:dyDescent="0.15">
      <c r="A86" s="4"/>
    </row>
    <row r="87" spans="1:1" x14ac:dyDescent="0.15">
      <c r="A87" s="4"/>
    </row>
    <row r="88" spans="1:1" x14ac:dyDescent="0.15">
      <c r="A88" s="4"/>
    </row>
    <row r="89" spans="1:1" x14ac:dyDescent="0.15">
      <c r="A89" s="4"/>
    </row>
    <row r="90" spans="1:1" x14ac:dyDescent="0.15">
      <c r="A90" s="4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  <row r="125" spans="1:1" x14ac:dyDescent="0.15">
      <c r="A125" s="37"/>
    </row>
    <row r="126" spans="1:1" x14ac:dyDescent="0.15">
      <c r="A126" s="37"/>
    </row>
    <row r="127" spans="1:1" x14ac:dyDescent="0.15">
      <c r="A127" s="37"/>
    </row>
    <row r="128" spans="1:1" x14ac:dyDescent="0.15">
      <c r="A128" s="37"/>
    </row>
    <row r="129" spans="1:1" x14ac:dyDescent="0.15">
      <c r="A129" s="37"/>
    </row>
    <row r="130" spans="1:1" x14ac:dyDescent="0.15">
      <c r="A130" s="37"/>
    </row>
    <row r="131" spans="1:1" x14ac:dyDescent="0.15">
      <c r="A131" s="37"/>
    </row>
    <row r="132" spans="1:1" x14ac:dyDescent="0.15">
      <c r="A132" s="37"/>
    </row>
    <row r="133" spans="1:1" x14ac:dyDescent="0.15">
      <c r="A133" s="37"/>
    </row>
    <row r="134" spans="1:1" x14ac:dyDescent="0.15">
      <c r="A134" s="37"/>
    </row>
    <row r="135" spans="1:1" x14ac:dyDescent="0.15">
      <c r="A135" s="37"/>
    </row>
    <row r="136" spans="1:1" x14ac:dyDescent="0.15">
      <c r="A136" s="37"/>
    </row>
    <row r="137" spans="1:1" x14ac:dyDescent="0.15">
      <c r="A137" s="37"/>
    </row>
    <row r="138" spans="1:1" x14ac:dyDescent="0.15">
      <c r="A138" s="37"/>
    </row>
    <row r="139" spans="1:1" x14ac:dyDescent="0.15">
      <c r="A139" s="37"/>
    </row>
    <row r="140" spans="1:1" x14ac:dyDescent="0.15">
      <c r="A140" s="37"/>
    </row>
    <row r="141" spans="1:1" x14ac:dyDescent="0.15">
      <c r="A141" s="37"/>
    </row>
    <row r="142" spans="1:1" x14ac:dyDescent="0.15">
      <c r="A142" s="37"/>
    </row>
    <row r="143" spans="1:1" x14ac:dyDescent="0.15">
      <c r="A143" s="37"/>
    </row>
    <row r="144" spans="1:1" x14ac:dyDescent="0.15">
      <c r="A144" s="37"/>
    </row>
    <row r="145" spans="1:1" x14ac:dyDescent="0.15">
      <c r="A145" s="37"/>
    </row>
    <row r="146" spans="1:1" x14ac:dyDescent="0.15">
      <c r="A146" s="37"/>
    </row>
    <row r="147" spans="1:1" x14ac:dyDescent="0.15">
      <c r="A147" s="37"/>
    </row>
    <row r="148" spans="1:1" x14ac:dyDescent="0.15">
      <c r="A148" s="37"/>
    </row>
    <row r="149" spans="1:1" x14ac:dyDescent="0.15">
      <c r="A149" s="37"/>
    </row>
    <row r="150" spans="1:1" x14ac:dyDescent="0.15">
      <c r="A150" s="37"/>
    </row>
    <row r="151" spans="1:1" x14ac:dyDescent="0.15">
      <c r="A151" s="37"/>
    </row>
    <row r="152" spans="1:1" x14ac:dyDescent="0.15">
      <c r="A152" s="37"/>
    </row>
    <row r="153" spans="1:1" x14ac:dyDescent="0.15">
      <c r="A153" s="37"/>
    </row>
    <row r="154" spans="1:1" x14ac:dyDescent="0.15">
      <c r="A154" s="37"/>
    </row>
    <row r="155" spans="1:1" x14ac:dyDescent="0.15">
      <c r="A155" s="37"/>
    </row>
    <row r="156" spans="1:1" x14ac:dyDescent="0.15">
      <c r="A156" s="37"/>
    </row>
    <row r="157" spans="1:1" x14ac:dyDescent="0.15">
      <c r="A157" s="37"/>
    </row>
    <row r="158" spans="1:1" x14ac:dyDescent="0.15">
      <c r="A158" s="37"/>
    </row>
    <row r="159" spans="1:1" x14ac:dyDescent="0.15">
      <c r="A159" s="37"/>
    </row>
    <row r="160" spans="1:1" x14ac:dyDescent="0.15">
      <c r="A160" s="37"/>
    </row>
    <row r="161" spans="1:1" x14ac:dyDescent="0.15">
      <c r="A161" s="37"/>
    </row>
    <row r="162" spans="1:1" x14ac:dyDescent="0.15">
      <c r="A162" s="37"/>
    </row>
    <row r="163" spans="1:1" x14ac:dyDescent="0.15">
      <c r="A163" s="37"/>
    </row>
    <row r="164" spans="1:1" x14ac:dyDescent="0.15">
      <c r="A164" s="37"/>
    </row>
    <row r="165" spans="1:1" x14ac:dyDescent="0.15">
      <c r="A165" s="37"/>
    </row>
    <row r="166" spans="1:1" x14ac:dyDescent="0.15">
      <c r="A166" s="37"/>
    </row>
    <row r="167" spans="1:1" x14ac:dyDescent="0.15">
      <c r="A167" s="37"/>
    </row>
    <row r="168" spans="1:1" x14ac:dyDescent="0.15">
      <c r="A168" s="37"/>
    </row>
    <row r="169" spans="1:1" x14ac:dyDescent="0.15">
      <c r="A169" s="37"/>
    </row>
    <row r="170" spans="1:1" x14ac:dyDescent="0.15">
      <c r="A170" s="37"/>
    </row>
    <row r="171" spans="1:1" x14ac:dyDescent="0.15">
      <c r="A171" s="37"/>
    </row>
    <row r="172" spans="1:1" x14ac:dyDescent="0.15">
      <c r="A172" s="37"/>
    </row>
    <row r="173" spans="1:1" x14ac:dyDescent="0.15">
      <c r="A173" s="37"/>
    </row>
    <row r="174" spans="1:1" x14ac:dyDescent="0.15">
      <c r="A174" s="37"/>
    </row>
    <row r="175" spans="1:1" x14ac:dyDescent="0.15">
      <c r="A175" s="37"/>
    </row>
    <row r="176" spans="1:1" x14ac:dyDescent="0.15">
      <c r="A176" s="37"/>
    </row>
    <row r="177" spans="1:1" x14ac:dyDescent="0.15">
      <c r="A177" s="37"/>
    </row>
    <row r="178" spans="1:1" x14ac:dyDescent="0.15">
      <c r="A178" s="37"/>
    </row>
    <row r="179" spans="1:1" x14ac:dyDescent="0.15">
      <c r="A179" s="37"/>
    </row>
    <row r="180" spans="1:1" x14ac:dyDescent="0.15">
      <c r="A180" s="37"/>
    </row>
    <row r="181" spans="1:1" x14ac:dyDescent="0.15">
      <c r="A181" s="37"/>
    </row>
    <row r="182" spans="1:1" x14ac:dyDescent="0.15">
      <c r="A182" s="37"/>
    </row>
    <row r="183" spans="1:1" x14ac:dyDescent="0.15">
      <c r="A183" s="37"/>
    </row>
    <row r="184" spans="1:1" x14ac:dyDescent="0.15">
      <c r="A184" s="37"/>
    </row>
    <row r="185" spans="1:1" x14ac:dyDescent="0.15">
      <c r="A185" s="37"/>
    </row>
    <row r="186" spans="1:1" x14ac:dyDescent="0.15">
      <c r="A186" s="37"/>
    </row>
    <row r="187" spans="1:1" x14ac:dyDescent="0.15">
      <c r="A187" s="37"/>
    </row>
    <row r="188" spans="1:1" x14ac:dyDescent="0.15">
      <c r="A188" s="37"/>
    </row>
    <row r="189" spans="1:1" x14ac:dyDescent="0.15">
      <c r="A189" s="37"/>
    </row>
    <row r="190" spans="1:1" x14ac:dyDescent="0.15">
      <c r="A190" s="37"/>
    </row>
    <row r="191" spans="1:1" x14ac:dyDescent="0.15">
      <c r="A191" s="37"/>
    </row>
    <row r="192" spans="1:1" x14ac:dyDescent="0.15">
      <c r="A192" s="37"/>
    </row>
    <row r="193" spans="1:1" x14ac:dyDescent="0.15">
      <c r="A193" s="37"/>
    </row>
    <row r="194" spans="1:1" x14ac:dyDescent="0.15">
      <c r="A194" s="37"/>
    </row>
    <row r="195" spans="1:1" x14ac:dyDescent="0.15">
      <c r="A195" s="37"/>
    </row>
    <row r="196" spans="1:1" x14ac:dyDescent="0.15">
      <c r="A196" s="37"/>
    </row>
    <row r="197" spans="1:1" x14ac:dyDescent="0.15">
      <c r="A197" s="37"/>
    </row>
    <row r="198" spans="1:1" x14ac:dyDescent="0.15">
      <c r="A198" s="37"/>
    </row>
    <row r="199" spans="1:1" x14ac:dyDescent="0.15">
      <c r="A199" s="37"/>
    </row>
    <row r="200" spans="1:1" x14ac:dyDescent="0.15">
      <c r="A200" s="37"/>
    </row>
    <row r="201" spans="1:1" x14ac:dyDescent="0.15">
      <c r="A201" s="37"/>
    </row>
    <row r="202" spans="1:1" x14ac:dyDescent="0.15">
      <c r="A202" s="37"/>
    </row>
    <row r="203" spans="1:1" x14ac:dyDescent="0.15">
      <c r="A203" s="37"/>
    </row>
    <row r="204" spans="1:1" x14ac:dyDescent="0.15">
      <c r="A204" s="37"/>
    </row>
    <row r="205" spans="1:1" x14ac:dyDescent="0.15">
      <c r="A205" s="37"/>
    </row>
    <row r="206" spans="1:1" x14ac:dyDescent="0.15">
      <c r="A206" s="37"/>
    </row>
    <row r="207" spans="1:1" x14ac:dyDescent="0.15">
      <c r="A207" s="37"/>
    </row>
    <row r="208" spans="1:1" x14ac:dyDescent="0.15">
      <c r="A208" s="37"/>
    </row>
    <row r="209" spans="1:1" x14ac:dyDescent="0.15">
      <c r="A209" s="37"/>
    </row>
    <row r="210" spans="1:1" x14ac:dyDescent="0.15">
      <c r="A210" s="37"/>
    </row>
    <row r="211" spans="1:1" x14ac:dyDescent="0.15">
      <c r="A211" s="37"/>
    </row>
    <row r="212" spans="1:1" x14ac:dyDescent="0.15">
      <c r="A212" s="37"/>
    </row>
    <row r="213" spans="1:1" x14ac:dyDescent="0.15">
      <c r="A213" s="37"/>
    </row>
    <row r="214" spans="1:1" x14ac:dyDescent="0.15">
      <c r="A214" s="37"/>
    </row>
    <row r="215" spans="1:1" x14ac:dyDescent="0.15">
      <c r="A215" s="37"/>
    </row>
    <row r="216" spans="1:1" x14ac:dyDescent="0.15">
      <c r="A216" s="37"/>
    </row>
    <row r="217" spans="1:1" x14ac:dyDescent="0.15">
      <c r="A217" s="37"/>
    </row>
    <row r="218" spans="1:1" x14ac:dyDescent="0.15">
      <c r="A218" s="37"/>
    </row>
    <row r="219" spans="1:1" x14ac:dyDescent="0.15">
      <c r="A219" s="37"/>
    </row>
    <row r="220" spans="1:1" x14ac:dyDescent="0.15">
      <c r="A220" s="37"/>
    </row>
    <row r="221" spans="1:1" x14ac:dyDescent="0.15">
      <c r="A221" s="37"/>
    </row>
    <row r="222" spans="1:1" x14ac:dyDescent="0.15">
      <c r="A222" s="37"/>
    </row>
    <row r="223" spans="1:1" x14ac:dyDescent="0.15">
      <c r="A223" s="37"/>
    </row>
    <row r="224" spans="1:1" x14ac:dyDescent="0.15">
      <c r="A224" s="37"/>
    </row>
    <row r="225" spans="1:1" x14ac:dyDescent="0.15">
      <c r="A225" s="37"/>
    </row>
    <row r="226" spans="1:1" x14ac:dyDescent="0.15">
      <c r="A226" s="37"/>
    </row>
    <row r="227" spans="1:1" x14ac:dyDescent="0.15">
      <c r="A227" s="37"/>
    </row>
    <row r="228" spans="1:1" x14ac:dyDescent="0.15">
      <c r="A228" s="37"/>
    </row>
    <row r="229" spans="1:1" x14ac:dyDescent="0.15">
      <c r="A229" s="37"/>
    </row>
    <row r="230" spans="1:1" x14ac:dyDescent="0.15">
      <c r="A230" s="37"/>
    </row>
    <row r="231" spans="1:1" x14ac:dyDescent="0.15">
      <c r="A231" s="37"/>
    </row>
    <row r="232" spans="1:1" x14ac:dyDescent="0.15">
      <c r="A232" s="37"/>
    </row>
    <row r="233" spans="1:1" x14ac:dyDescent="0.15">
      <c r="A233" s="37"/>
    </row>
    <row r="234" spans="1:1" x14ac:dyDescent="0.15">
      <c r="A234" s="37"/>
    </row>
    <row r="235" spans="1:1" x14ac:dyDescent="0.15">
      <c r="A235" s="37"/>
    </row>
    <row r="236" spans="1:1" x14ac:dyDescent="0.15">
      <c r="A236" s="37"/>
    </row>
    <row r="237" spans="1:1" x14ac:dyDescent="0.15">
      <c r="A237" s="37"/>
    </row>
    <row r="238" spans="1:1" x14ac:dyDescent="0.15">
      <c r="A238" s="37"/>
    </row>
    <row r="239" spans="1:1" x14ac:dyDescent="0.15">
      <c r="A239" s="37"/>
    </row>
    <row r="240" spans="1:1" x14ac:dyDescent="0.15">
      <c r="A240" s="37"/>
    </row>
    <row r="241" spans="1:1" x14ac:dyDescent="0.15">
      <c r="A241" s="37"/>
    </row>
    <row r="242" spans="1:1" x14ac:dyDescent="0.15">
      <c r="A242" s="37"/>
    </row>
    <row r="243" spans="1:1" x14ac:dyDescent="0.15">
      <c r="A243" s="37"/>
    </row>
    <row r="244" spans="1:1" x14ac:dyDescent="0.15">
      <c r="A244" s="37"/>
    </row>
    <row r="245" spans="1:1" x14ac:dyDescent="0.15">
      <c r="A245" s="37"/>
    </row>
    <row r="246" spans="1:1" x14ac:dyDescent="0.15">
      <c r="A246" s="37"/>
    </row>
    <row r="247" spans="1:1" x14ac:dyDescent="0.15">
      <c r="A247" s="37"/>
    </row>
    <row r="248" spans="1:1" x14ac:dyDescent="0.15">
      <c r="A248" s="37"/>
    </row>
    <row r="249" spans="1:1" x14ac:dyDescent="0.15">
      <c r="A249" s="37"/>
    </row>
    <row r="250" spans="1:1" x14ac:dyDescent="0.15">
      <c r="A250" s="37"/>
    </row>
    <row r="251" spans="1:1" x14ac:dyDescent="0.15">
      <c r="A251" s="37"/>
    </row>
    <row r="252" spans="1:1" x14ac:dyDescent="0.15">
      <c r="A252" s="37"/>
    </row>
    <row r="253" spans="1:1" x14ac:dyDescent="0.15">
      <c r="A253" s="37"/>
    </row>
    <row r="254" spans="1:1" x14ac:dyDescent="0.15">
      <c r="A254" s="37"/>
    </row>
    <row r="255" spans="1:1" x14ac:dyDescent="0.15">
      <c r="A255" s="37"/>
    </row>
    <row r="256" spans="1:1" x14ac:dyDescent="0.15">
      <c r="A256" s="37"/>
    </row>
    <row r="257" spans="1:1" x14ac:dyDescent="0.15">
      <c r="A257" s="37"/>
    </row>
    <row r="258" spans="1:1" x14ac:dyDescent="0.15">
      <c r="A258" s="37"/>
    </row>
    <row r="259" spans="1:1" x14ac:dyDescent="0.15">
      <c r="A259" s="37"/>
    </row>
    <row r="260" spans="1:1" x14ac:dyDescent="0.15">
      <c r="A260" s="37"/>
    </row>
    <row r="261" spans="1:1" x14ac:dyDescent="0.15">
      <c r="A261" s="37"/>
    </row>
    <row r="262" spans="1:1" x14ac:dyDescent="0.15">
      <c r="A262" s="37"/>
    </row>
    <row r="263" spans="1:1" x14ac:dyDescent="0.15">
      <c r="A263" s="37"/>
    </row>
    <row r="264" spans="1:1" x14ac:dyDescent="0.15">
      <c r="A264" s="37"/>
    </row>
    <row r="265" spans="1:1" x14ac:dyDescent="0.15">
      <c r="A265" s="37"/>
    </row>
    <row r="266" spans="1:1" x14ac:dyDescent="0.15">
      <c r="A266" s="37"/>
    </row>
    <row r="267" spans="1:1" x14ac:dyDescent="0.15">
      <c r="A267" s="37"/>
    </row>
    <row r="268" spans="1:1" x14ac:dyDescent="0.15">
      <c r="A268" s="37"/>
    </row>
    <row r="269" spans="1:1" x14ac:dyDescent="0.15">
      <c r="A269" s="37"/>
    </row>
    <row r="270" spans="1:1" x14ac:dyDescent="0.15">
      <c r="A270" s="37"/>
    </row>
    <row r="271" spans="1:1" x14ac:dyDescent="0.15">
      <c r="A271" s="37"/>
    </row>
    <row r="272" spans="1:1" x14ac:dyDescent="0.15">
      <c r="A272" s="37"/>
    </row>
    <row r="273" spans="1:1" x14ac:dyDescent="0.15">
      <c r="A273" s="37"/>
    </row>
    <row r="274" spans="1:1" x14ac:dyDescent="0.15">
      <c r="A274" s="37"/>
    </row>
    <row r="275" spans="1:1" x14ac:dyDescent="0.15">
      <c r="A275" s="37"/>
    </row>
    <row r="276" spans="1:1" x14ac:dyDescent="0.15">
      <c r="A276" s="37"/>
    </row>
    <row r="277" spans="1:1" x14ac:dyDescent="0.15">
      <c r="A277" s="37"/>
    </row>
    <row r="278" spans="1:1" x14ac:dyDescent="0.15">
      <c r="A278" s="37"/>
    </row>
    <row r="279" spans="1:1" x14ac:dyDescent="0.15">
      <c r="A279" s="37"/>
    </row>
    <row r="280" spans="1:1" x14ac:dyDescent="0.15">
      <c r="A280" s="37"/>
    </row>
    <row r="281" spans="1:1" x14ac:dyDescent="0.15">
      <c r="A281" s="37"/>
    </row>
    <row r="282" spans="1:1" x14ac:dyDescent="0.15">
      <c r="A282" s="37"/>
    </row>
    <row r="283" spans="1:1" x14ac:dyDescent="0.15">
      <c r="A283" s="37"/>
    </row>
    <row r="284" spans="1:1" x14ac:dyDescent="0.15">
      <c r="A284" s="37"/>
    </row>
    <row r="285" spans="1:1" x14ac:dyDescent="0.15">
      <c r="A285" s="37"/>
    </row>
    <row r="286" spans="1:1" x14ac:dyDescent="0.15">
      <c r="A286" s="37"/>
    </row>
    <row r="287" spans="1:1" x14ac:dyDescent="0.15">
      <c r="A287" s="37"/>
    </row>
    <row r="288" spans="1:1" x14ac:dyDescent="0.15">
      <c r="A288" s="37"/>
    </row>
    <row r="289" spans="1:1" x14ac:dyDescent="0.15">
      <c r="A289" s="37"/>
    </row>
    <row r="290" spans="1:1" x14ac:dyDescent="0.15">
      <c r="A290" s="37"/>
    </row>
    <row r="291" spans="1:1" x14ac:dyDescent="0.15">
      <c r="A291" s="37"/>
    </row>
    <row r="292" spans="1:1" x14ac:dyDescent="0.15">
      <c r="A292" s="37"/>
    </row>
    <row r="293" spans="1:1" x14ac:dyDescent="0.15">
      <c r="A293" s="37"/>
    </row>
    <row r="294" spans="1:1" x14ac:dyDescent="0.15">
      <c r="A294" s="37"/>
    </row>
    <row r="295" spans="1:1" x14ac:dyDescent="0.15">
      <c r="A295" s="37"/>
    </row>
    <row r="296" spans="1:1" x14ac:dyDescent="0.15">
      <c r="A296" s="37"/>
    </row>
    <row r="297" spans="1:1" x14ac:dyDescent="0.15">
      <c r="A297" s="37"/>
    </row>
    <row r="298" spans="1:1" x14ac:dyDescent="0.15">
      <c r="A298" s="37"/>
    </row>
    <row r="299" spans="1:1" x14ac:dyDescent="0.15">
      <c r="A299" s="37"/>
    </row>
    <row r="300" spans="1:1" x14ac:dyDescent="0.15">
      <c r="A300" s="37"/>
    </row>
    <row r="301" spans="1:1" x14ac:dyDescent="0.15">
      <c r="A301" s="37"/>
    </row>
    <row r="302" spans="1:1" x14ac:dyDescent="0.15">
      <c r="A302" s="37"/>
    </row>
    <row r="303" spans="1:1" x14ac:dyDescent="0.15">
      <c r="A303" s="37"/>
    </row>
    <row r="304" spans="1:1" x14ac:dyDescent="0.15">
      <c r="A304" s="37"/>
    </row>
    <row r="305" spans="1:1" x14ac:dyDescent="0.15">
      <c r="A305" s="37"/>
    </row>
    <row r="306" spans="1:1" x14ac:dyDescent="0.15">
      <c r="A306" s="37"/>
    </row>
    <row r="307" spans="1:1" x14ac:dyDescent="0.15">
      <c r="A307" s="37"/>
    </row>
    <row r="308" spans="1:1" x14ac:dyDescent="0.15">
      <c r="A308" s="37"/>
    </row>
    <row r="309" spans="1:1" x14ac:dyDescent="0.15">
      <c r="A309" s="37"/>
    </row>
    <row r="310" spans="1:1" x14ac:dyDescent="0.15">
      <c r="A310" s="37"/>
    </row>
    <row r="311" spans="1:1" x14ac:dyDescent="0.15">
      <c r="A311" s="37"/>
    </row>
    <row r="312" spans="1:1" x14ac:dyDescent="0.15">
      <c r="A312" s="37"/>
    </row>
    <row r="313" spans="1:1" x14ac:dyDescent="0.15">
      <c r="A313" s="37"/>
    </row>
    <row r="314" spans="1:1" x14ac:dyDescent="0.15">
      <c r="A314" s="37"/>
    </row>
    <row r="315" spans="1:1" x14ac:dyDescent="0.15">
      <c r="A315" s="37"/>
    </row>
    <row r="316" spans="1:1" x14ac:dyDescent="0.15">
      <c r="A316" s="37"/>
    </row>
    <row r="317" spans="1:1" x14ac:dyDescent="0.15">
      <c r="A317" s="37"/>
    </row>
    <row r="318" spans="1:1" x14ac:dyDescent="0.15">
      <c r="A318" s="37"/>
    </row>
    <row r="319" spans="1:1" x14ac:dyDescent="0.15">
      <c r="A319" s="37"/>
    </row>
    <row r="320" spans="1:1" x14ac:dyDescent="0.15">
      <c r="A320" s="37"/>
    </row>
    <row r="321" spans="1:1" x14ac:dyDescent="0.15">
      <c r="A321" s="37"/>
    </row>
    <row r="322" spans="1:1" x14ac:dyDescent="0.15">
      <c r="A322" s="37"/>
    </row>
    <row r="323" spans="1:1" x14ac:dyDescent="0.15">
      <c r="A323" s="37"/>
    </row>
    <row r="324" spans="1:1" x14ac:dyDescent="0.15">
      <c r="A324" s="37"/>
    </row>
    <row r="325" spans="1:1" x14ac:dyDescent="0.15">
      <c r="A325" s="37"/>
    </row>
    <row r="326" spans="1:1" x14ac:dyDescent="0.15">
      <c r="A326" s="37"/>
    </row>
    <row r="327" spans="1:1" x14ac:dyDescent="0.15">
      <c r="A327" s="37"/>
    </row>
    <row r="328" spans="1:1" x14ac:dyDescent="0.15">
      <c r="A328" s="37"/>
    </row>
    <row r="329" spans="1:1" x14ac:dyDescent="0.15">
      <c r="A329" s="37"/>
    </row>
    <row r="330" spans="1:1" x14ac:dyDescent="0.15">
      <c r="A330" s="37"/>
    </row>
    <row r="331" spans="1:1" x14ac:dyDescent="0.15">
      <c r="A331" s="37"/>
    </row>
    <row r="332" spans="1:1" x14ac:dyDescent="0.15">
      <c r="A332" s="37"/>
    </row>
    <row r="333" spans="1:1" x14ac:dyDescent="0.15">
      <c r="A333" s="37"/>
    </row>
    <row r="334" spans="1:1" x14ac:dyDescent="0.15">
      <c r="A334" s="37"/>
    </row>
    <row r="335" spans="1:1" x14ac:dyDescent="0.15">
      <c r="A335" s="37"/>
    </row>
    <row r="336" spans="1:1" x14ac:dyDescent="0.15">
      <c r="A336" s="37"/>
    </row>
    <row r="337" spans="1:1" x14ac:dyDescent="0.15">
      <c r="A337" s="37"/>
    </row>
    <row r="338" spans="1:1" x14ac:dyDescent="0.15">
      <c r="A338" s="37"/>
    </row>
    <row r="339" spans="1:1" x14ac:dyDescent="0.15">
      <c r="A339" s="37"/>
    </row>
    <row r="340" spans="1:1" x14ac:dyDescent="0.15">
      <c r="A340" s="37"/>
    </row>
    <row r="341" spans="1:1" x14ac:dyDescent="0.15">
      <c r="A341" s="37"/>
    </row>
    <row r="342" spans="1:1" x14ac:dyDescent="0.15">
      <c r="A342" s="37"/>
    </row>
    <row r="343" spans="1:1" x14ac:dyDescent="0.15">
      <c r="A343" s="37"/>
    </row>
    <row r="344" spans="1:1" x14ac:dyDescent="0.15">
      <c r="A344" s="37"/>
    </row>
    <row r="345" spans="1:1" x14ac:dyDescent="0.15">
      <c r="A345" s="37"/>
    </row>
    <row r="346" spans="1:1" x14ac:dyDescent="0.15">
      <c r="A346" s="37"/>
    </row>
    <row r="347" spans="1:1" x14ac:dyDescent="0.15">
      <c r="A347" s="37"/>
    </row>
    <row r="348" spans="1:1" x14ac:dyDescent="0.15">
      <c r="A348" s="37"/>
    </row>
    <row r="349" spans="1:1" x14ac:dyDescent="0.15">
      <c r="A349" s="37"/>
    </row>
    <row r="350" spans="1:1" x14ac:dyDescent="0.15">
      <c r="A350" s="37"/>
    </row>
    <row r="351" spans="1:1" x14ac:dyDescent="0.15">
      <c r="A351" s="37"/>
    </row>
    <row r="352" spans="1:1" x14ac:dyDescent="0.15">
      <c r="A352" s="37"/>
    </row>
    <row r="353" spans="1:1" x14ac:dyDescent="0.15">
      <c r="A353" s="37"/>
    </row>
    <row r="354" spans="1:1" x14ac:dyDescent="0.15">
      <c r="A354" s="37"/>
    </row>
    <row r="355" spans="1:1" x14ac:dyDescent="0.15">
      <c r="A355" s="37"/>
    </row>
    <row r="356" spans="1:1" x14ac:dyDescent="0.15">
      <c r="A356" s="37"/>
    </row>
    <row r="357" spans="1:1" x14ac:dyDescent="0.15">
      <c r="A357" s="37"/>
    </row>
    <row r="358" spans="1:1" x14ac:dyDescent="0.15">
      <c r="A358" s="37"/>
    </row>
    <row r="359" spans="1:1" x14ac:dyDescent="0.15">
      <c r="A359" s="37"/>
    </row>
    <row r="360" spans="1:1" x14ac:dyDescent="0.15">
      <c r="A360" s="37"/>
    </row>
    <row r="361" spans="1:1" x14ac:dyDescent="0.15">
      <c r="A361" s="37"/>
    </row>
    <row r="362" spans="1:1" x14ac:dyDescent="0.15">
      <c r="A362" s="37"/>
    </row>
    <row r="363" spans="1:1" x14ac:dyDescent="0.15">
      <c r="A363" s="37"/>
    </row>
    <row r="364" spans="1:1" x14ac:dyDescent="0.15">
      <c r="A364" s="37"/>
    </row>
    <row r="365" spans="1:1" x14ac:dyDescent="0.15">
      <c r="A365" s="37"/>
    </row>
    <row r="366" spans="1:1" x14ac:dyDescent="0.15">
      <c r="A366" s="37"/>
    </row>
    <row r="367" spans="1:1" x14ac:dyDescent="0.15">
      <c r="A367" s="37"/>
    </row>
    <row r="368" spans="1:1" x14ac:dyDescent="0.15">
      <c r="A368" s="37"/>
    </row>
    <row r="369" spans="1:1" x14ac:dyDescent="0.15">
      <c r="A369" s="37"/>
    </row>
    <row r="370" spans="1:1" x14ac:dyDescent="0.15">
      <c r="A370" s="37"/>
    </row>
    <row r="371" spans="1:1" x14ac:dyDescent="0.15">
      <c r="A371" s="37"/>
    </row>
    <row r="372" spans="1:1" x14ac:dyDescent="0.15">
      <c r="A372" s="37"/>
    </row>
    <row r="373" spans="1:1" x14ac:dyDescent="0.15">
      <c r="A373" s="37"/>
    </row>
    <row r="374" spans="1:1" x14ac:dyDescent="0.15">
      <c r="A374" s="37"/>
    </row>
    <row r="375" spans="1:1" x14ac:dyDescent="0.15">
      <c r="A375" s="37"/>
    </row>
    <row r="376" spans="1:1" x14ac:dyDescent="0.15">
      <c r="A376" s="37"/>
    </row>
    <row r="377" spans="1:1" x14ac:dyDescent="0.15">
      <c r="A377" s="37"/>
    </row>
    <row r="378" spans="1:1" x14ac:dyDescent="0.15">
      <c r="A378" s="37"/>
    </row>
    <row r="379" spans="1:1" x14ac:dyDescent="0.15">
      <c r="A379" s="37"/>
    </row>
    <row r="380" spans="1:1" x14ac:dyDescent="0.15">
      <c r="A380" s="37"/>
    </row>
    <row r="381" spans="1:1" x14ac:dyDescent="0.15">
      <c r="A381" s="37"/>
    </row>
    <row r="382" spans="1:1" x14ac:dyDescent="0.15">
      <c r="A382" s="37"/>
    </row>
    <row r="383" spans="1:1" x14ac:dyDescent="0.15">
      <c r="A383" s="37"/>
    </row>
    <row r="384" spans="1:1" x14ac:dyDescent="0.15">
      <c r="A384" s="37"/>
    </row>
    <row r="385" spans="1:1" x14ac:dyDescent="0.15">
      <c r="A385" s="37"/>
    </row>
    <row r="386" spans="1:1" x14ac:dyDescent="0.15">
      <c r="A386" s="37"/>
    </row>
    <row r="387" spans="1:1" x14ac:dyDescent="0.15">
      <c r="A387" s="37"/>
    </row>
    <row r="388" spans="1:1" x14ac:dyDescent="0.15">
      <c r="A388" s="37"/>
    </row>
    <row r="389" spans="1:1" x14ac:dyDescent="0.15">
      <c r="A389" s="37"/>
    </row>
    <row r="390" spans="1:1" x14ac:dyDescent="0.15">
      <c r="A390" s="37"/>
    </row>
    <row r="391" spans="1:1" x14ac:dyDescent="0.15">
      <c r="A391" s="37"/>
    </row>
    <row r="392" spans="1:1" x14ac:dyDescent="0.15">
      <c r="A392" s="37"/>
    </row>
    <row r="393" spans="1:1" x14ac:dyDescent="0.15">
      <c r="A393" s="37"/>
    </row>
    <row r="394" spans="1:1" x14ac:dyDescent="0.15">
      <c r="A394" s="37"/>
    </row>
    <row r="395" spans="1:1" x14ac:dyDescent="0.15">
      <c r="A395" s="37"/>
    </row>
    <row r="396" spans="1:1" x14ac:dyDescent="0.15">
      <c r="A396" s="37"/>
    </row>
    <row r="397" spans="1:1" x14ac:dyDescent="0.15">
      <c r="A397" s="37"/>
    </row>
    <row r="398" spans="1:1" x14ac:dyDescent="0.15">
      <c r="A398" s="37"/>
    </row>
    <row r="399" spans="1:1" x14ac:dyDescent="0.15">
      <c r="A399" s="37"/>
    </row>
    <row r="400" spans="1:1" x14ac:dyDescent="0.15">
      <c r="A400" s="37"/>
    </row>
    <row r="401" spans="1:1" x14ac:dyDescent="0.15">
      <c r="A401" s="37"/>
    </row>
    <row r="402" spans="1:1" x14ac:dyDescent="0.15">
      <c r="A402" s="37"/>
    </row>
    <row r="403" spans="1:1" x14ac:dyDescent="0.15">
      <c r="A403" s="37"/>
    </row>
    <row r="404" spans="1:1" x14ac:dyDescent="0.15">
      <c r="A404" s="37"/>
    </row>
    <row r="405" spans="1:1" x14ac:dyDescent="0.15">
      <c r="A405" s="37"/>
    </row>
    <row r="406" spans="1:1" x14ac:dyDescent="0.15">
      <c r="A406" s="37"/>
    </row>
    <row r="407" spans="1:1" x14ac:dyDescent="0.15">
      <c r="A407" s="37"/>
    </row>
    <row r="408" spans="1:1" x14ac:dyDescent="0.15">
      <c r="A408" s="37"/>
    </row>
    <row r="409" spans="1:1" x14ac:dyDescent="0.15">
      <c r="A409" s="37"/>
    </row>
    <row r="410" spans="1:1" x14ac:dyDescent="0.15">
      <c r="A410" s="37"/>
    </row>
    <row r="411" spans="1:1" x14ac:dyDescent="0.15">
      <c r="A411" s="37"/>
    </row>
    <row r="412" spans="1:1" x14ac:dyDescent="0.15">
      <c r="A412" s="37"/>
    </row>
    <row r="413" spans="1:1" x14ac:dyDescent="0.15">
      <c r="A413" s="37"/>
    </row>
  </sheetData>
  <sheetProtection sheet="1" objects="1" scenarios="1"/>
  <mergeCells count="11">
    <mergeCell ref="A6:G6"/>
    <mergeCell ref="A1:G1"/>
    <mergeCell ref="A2:G2"/>
    <mergeCell ref="A3:G3"/>
    <mergeCell ref="A4:G4"/>
    <mergeCell ref="A5:G5"/>
    <mergeCell ref="C8:C9"/>
    <mergeCell ref="D8:D9"/>
    <mergeCell ref="E8:E9"/>
    <mergeCell ref="F8:F9"/>
    <mergeCell ref="G8:G9"/>
  </mergeCells>
  <printOptions horizontalCentered="1"/>
  <pageMargins left="0.2" right="0.23" top="0.39" bottom="0.28999999999999998" header="0.17" footer="0.28999999999999998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2DC45-CFB5-48BB-A113-ACA94F99B211}">
  <sheetPr>
    <pageSetUpPr fitToPage="1"/>
  </sheetPr>
  <dimension ref="A1:G413"/>
  <sheetViews>
    <sheetView workbookViewId="0">
      <selection sqref="A1:G1"/>
    </sheetView>
  </sheetViews>
  <sheetFormatPr baseColWidth="10" defaultColWidth="8" defaultRowHeight="12" x14ac:dyDescent="0.15"/>
  <cols>
    <col min="1" max="1" width="4.83203125" style="38" customWidth="1"/>
    <col min="2" max="2" width="44.33203125" style="2" customWidth="1"/>
    <col min="3" max="7" width="12.83203125" style="2" customWidth="1"/>
    <col min="8" max="16384" width="8" style="2"/>
  </cols>
  <sheetData>
    <row r="1" spans="1:7" s="1" customFormat="1" x14ac:dyDescent="0.15">
      <c r="A1" s="188" t="s">
        <v>58</v>
      </c>
      <c r="B1" s="188"/>
      <c r="C1" s="188"/>
      <c r="D1" s="188"/>
      <c r="E1" s="188"/>
      <c r="F1" s="188"/>
      <c r="G1" s="188"/>
    </row>
    <row r="2" spans="1:7" s="1" customFormat="1" x14ac:dyDescent="0.15">
      <c r="A2" s="189" t="str">
        <f>'[5]Cover Page'!B12</f>
        <v>GOVERNORS STATE UNIVERSITY</v>
      </c>
      <c r="B2" s="189"/>
      <c r="C2" s="189"/>
      <c r="D2" s="189"/>
      <c r="E2" s="189"/>
      <c r="F2" s="189"/>
      <c r="G2" s="189"/>
    </row>
    <row r="3" spans="1:7" s="1" customFormat="1" x14ac:dyDescent="0.15">
      <c r="A3" s="188" t="s">
        <v>59</v>
      </c>
      <c r="B3" s="188"/>
      <c r="C3" s="188"/>
      <c r="D3" s="188"/>
      <c r="E3" s="188"/>
      <c r="F3" s="188"/>
      <c r="G3" s="188"/>
    </row>
    <row r="4" spans="1:7" s="1" customFormat="1" x14ac:dyDescent="0.15">
      <c r="A4" s="188" t="s">
        <v>60</v>
      </c>
      <c r="B4" s="188"/>
      <c r="C4" s="188"/>
      <c r="D4" s="188"/>
      <c r="E4" s="188"/>
      <c r="F4" s="188"/>
      <c r="G4" s="188"/>
    </row>
    <row r="5" spans="1:7" s="1" customFormat="1" x14ac:dyDescent="0.15">
      <c r="A5" s="189">
        <f>CSU!A5</f>
        <v>2022</v>
      </c>
      <c r="B5" s="189"/>
      <c r="C5" s="189"/>
      <c r="D5" s="189"/>
      <c r="E5" s="189"/>
      <c r="F5" s="189"/>
      <c r="G5" s="189"/>
    </row>
    <row r="6" spans="1:7" x14ac:dyDescent="0.15">
      <c r="A6" s="187"/>
      <c r="B6" s="187"/>
      <c r="C6" s="187"/>
      <c r="D6" s="187"/>
      <c r="E6" s="187"/>
      <c r="F6" s="187"/>
      <c r="G6" s="187"/>
    </row>
    <row r="7" spans="1:7" ht="13" thickBot="1" x14ac:dyDescent="0.2">
      <c r="A7" s="3" t="s">
        <v>61</v>
      </c>
      <c r="B7" s="3" t="s">
        <v>62</v>
      </c>
      <c r="C7" s="3" t="s">
        <v>63</v>
      </c>
      <c r="D7" s="3" t="s">
        <v>64</v>
      </c>
      <c r="E7" s="3" t="s">
        <v>65</v>
      </c>
      <c r="F7" s="3" t="s">
        <v>66</v>
      </c>
      <c r="G7" s="3" t="s">
        <v>67</v>
      </c>
    </row>
    <row r="8" spans="1:7" ht="12" customHeight="1" x14ac:dyDescent="0.15">
      <c r="A8" s="4"/>
      <c r="C8" s="185" t="s">
        <v>68</v>
      </c>
      <c r="D8" s="185" t="s">
        <v>69</v>
      </c>
      <c r="E8" s="185" t="s">
        <v>70</v>
      </c>
      <c r="F8" s="185" t="s">
        <v>71</v>
      </c>
      <c r="G8" s="185" t="s">
        <v>72</v>
      </c>
    </row>
    <row r="9" spans="1:7" ht="13" thickBot="1" x14ac:dyDescent="0.2">
      <c r="A9" s="4"/>
      <c r="B9" s="2" t="s">
        <v>73</v>
      </c>
      <c r="C9" s="186"/>
      <c r="D9" s="186"/>
      <c r="E9" s="186"/>
      <c r="F9" s="186"/>
      <c r="G9" s="186"/>
    </row>
    <row r="10" spans="1:7" s="1" customFormat="1" ht="13" customHeight="1" x14ac:dyDescent="0.15">
      <c r="A10" s="5">
        <v>100</v>
      </c>
      <c r="B10" s="6" t="s">
        <v>74</v>
      </c>
      <c r="C10" s="7">
        <v>45707</v>
      </c>
      <c r="D10" s="8">
        <v>34957.929789999995</v>
      </c>
      <c r="E10" s="8">
        <v>32539.605480000009</v>
      </c>
      <c r="F10" s="8"/>
      <c r="G10" s="9">
        <v>48125.324309999982</v>
      </c>
    </row>
    <row r="11" spans="1:7" ht="13" thickBot="1" x14ac:dyDescent="0.2">
      <c r="A11" s="10">
        <v>200</v>
      </c>
      <c r="B11" s="11" t="s">
        <v>75</v>
      </c>
      <c r="C11" s="12">
        <v>20623.595459999997</v>
      </c>
      <c r="D11" s="13">
        <v>61680.819680000015</v>
      </c>
      <c r="E11" s="13">
        <v>49500.946070000005</v>
      </c>
      <c r="F11" s="13">
        <v>-15765.024850000002</v>
      </c>
      <c r="G11" s="14">
        <v>17038.444219999998</v>
      </c>
    </row>
    <row r="12" spans="1:7" ht="13.75" customHeight="1" thickTop="1" x14ac:dyDescent="0.15">
      <c r="A12" s="15">
        <v>201</v>
      </c>
      <c r="B12" s="16" t="s">
        <v>5</v>
      </c>
      <c r="C12" s="17">
        <v>-634.93512999999984</v>
      </c>
      <c r="D12" s="18">
        <v>10663.194099999999</v>
      </c>
      <c r="E12" s="18">
        <v>10034.469450000001</v>
      </c>
      <c r="F12" s="18">
        <v>-31.391679999999994</v>
      </c>
      <c r="G12" s="19">
        <v>-37.602160000001547</v>
      </c>
    </row>
    <row r="13" spans="1:7" x14ac:dyDescent="0.15">
      <c r="A13" s="15">
        <v>202</v>
      </c>
      <c r="B13" s="16" t="s">
        <v>4</v>
      </c>
      <c r="C13" s="17">
        <v>21258.530589999995</v>
      </c>
      <c r="D13" s="18">
        <v>51017.625580000014</v>
      </c>
      <c r="E13" s="18">
        <v>39466.476620000001</v>
      </c>
      <c r="F13" s="18">
        <v>-15733.633170000001</v>
      </c>
      <c r="G13" s="19">
        <v>17076.04638</v>
      </c>
    </row>
    <row r="14" spans="1:7" ht="13" thickBot="1" x14ac:dyDescent="0.2">
      <c r="A14" s="20">
        <v>300</v>
      </c>
      <c r="B14" s="21" t="s">
        <v>76</v>
      </c>
      <c r="C14" s="22">
        <v>1104.49287</v>
      </c>
      <c r="D14" s="23">
        <v>30507.697710000011</v>
      </c>
      <c r="E14" s="23">
        <v>19224.08152</v>
      </c>
      <c r="F14" s="23">
        <v>-11396.091570000001</v>
      </c>
      <c r="G14" s="24">
        <v>992.01749000000927</v>
      </c>
    </row>
    <row r="15" spans="1:7" ht="13" thickTop="1" x14ac:dyDescent="0.15">
      <c r="A15" s="25">
        <v>301</v>
      </c>
      <c r="B15" s="26" t="s">
        <v>5</v>
      </c>
      <c r="C15" s="27">
        <v>0</v>
      </c>
      <c r="D15" s="28">
        <v>0</v>
      </c>
      <c r="E15" s="28">
        <v>0</v>
      </c>
      <c r="F15" s="28">
        <v>0</v>
      </c>
      <c r="G15" s="19">
        <v>0</v>
      </c>
    </row>
    <row r="16" spans="1:7" s="1" customFormat="1" x14ac:dyDescent="0.15">
      <c r="A16" s="25">
        <v>302</v>
      </c>
      <c r="B16" s="26" t="s">
        <v>4</v>
      </c>
      <c r="C16" s="27">
        <v>1104.49287</v>
      </c>
      <c r="D16" s="28">
        <v>30507.697710000011</v>
      </c>
      <c r="E16" s="28">
        <v>19224.08152</v>
      </c>
      <c r="F16" s="28">
        <v>-11396.091570000001</v>
      </c>
      <c r="G16" s="19">
        <v>992.01749000000927</v>
      </c>
    </row>
    <row r="17" spans="1:7" s="1" customFormat="1" ht="13" thickBot="1" x14ac:dyDescent="0.2">
      <c r="A17" s="20">
        <v>400</v>
      </c>
      <c r="B17" s="21" t="s">
        <v>77</v>
      </c>
      <c r="C17" s="22">
        <v>-937.64818000000002</v>
      </c>
      <c r="D17" s="23">
        <v>9212.9603699999989</v>
      </c>
      <c r="E17" s="23">
        <v>8982.7891500000005</v>
      </c>
      <c r="F17" s="23">
        <v>-32.830899999999993</v>
      </c>
      <c r="G17" s="24">
        <v>-740.30786000000182</v>
      </c>
    </row>
    <row r="18" spans="1:7" ht="13" thickTop="1" x14ac:dyDescent="0.15">
      <c r="A18" s="25">
        <v>401</v>
      </c>
      <c r="B18" s="26" t="s">
        <v>5</v>
      </c>
      <c r="C18" s="27">
        <v>-937.64818000000002</v>
      </c>
      <c r="D18" s="28">
        <v>9212.9603699999989</v>
      </c>
      <c r="E18" s="28">
        <v>8982.7891500000005</v>
      </c>
      <c r="F18" s="28">
        <v>-32.830899999999993</v>
      </c>
      <c r="G18" s="19">
        <v>-740.30786000000182</v>
      </c>
    </row>
    <row r="19" spans="1:7" x14ac:dyDescent="0.15">
      <c r="A19" s="25">
        <v>402</v>
      </c>
      <c r="B19" s="26" t="s">
        <v>4</v>
      </c>
      <c r="C19" s="27">
        <v>0</v>
      </c>
      <c r="D19" s="28">
        <v>0</v>
      </c>
      <c r="E19" s="28">
        <v>0</v>
      </c>
      <c r="F19" s="28">
        <v>0</v>
      </c>
      <c r="G19" s="19">
        <v>0</v>
      </c>
    </row>
    <row r="20" spans="1:7" ht="13" thickBot="1" x14ac:dyDescent="0.2">
      <c r="A20" s="20">
        <v>500</v>
      </c>
      <c r="B20" s="21" t="s">
        <v>78</v>
      </c>
      <c r="C20" s="22">
        <v>302.71305000000012</v>
      </c>
      <c r="D20" s="23">
        <v>1450.2337299999999</v>
      </c>
      <c r="E20" s="23">
        <v>1051.6803</v>
      </c>
      <c r="F20" s="23">
        <v>1.4392199999999999</v>
      </c>
      <c r="G20" s="24">
        <v>702.70569999999998</v>
      </c>
    </row>
    <row r="21" spans="1:7" ht="13" thickTop="1" x14ac:dyDescent="0.15">
      <c r="A21" s="25">
        <v>501</v>
      </c>
      <c r="B21" s="26" t="s">
        <v>5</v>
      </c>
      <c r="C21" s="27">
        <v>302.71305000000012</v>
      </c>
      <c r="D21" s="28">
        <v>1450.2337299999999</v>
      </c>
      <c r="E21" s="28">
        <v>1051.6803</v>
      </c>
      <c r="F21" s="28">
        <v>1.4392199999999999</v>
      </c>
      <c r="G21" s="19">
        <v>702.70569999999998</v>
      </c>
    </row>
    <row r="22" spans="1:7" x14ac:dyDescent="0.15">
      <c r="A22" s="25">
        <v>502</v>
      </c>
      <c r="B22" s="26" t="s">
        <v>4</v>
      </c>
      <c r="C22" s="27">
        <v>0</v>
      </c>
      <c r="D22" s="28">
        <v>0</v>
      </c>
      <c r="E22" s="28">
        <v>0</v>
      </c>
      <c r="F22" s="28">
        <v>0</v>
      </c>
      <c r="G22" s="19">
        <v>0</v>
      </c>
    </row>
    <row r="23" spans="1:7" ht="13" thickBot="1" x14ac:dyDescent="0.2">
      <c r="A23" s="20">
        <v>600</v>
      </c>
      <c r="B23" s="21" t="s">
        <v>79</v>
      </c>
      <c r="C23" s="22">
        <v>0</v>
      </c>
      <c r="D23" s="23">
        <v>0</v>
      </c>
      <c r="E23" s="23">
        <v>0</v>
      </c>
      <c r="F23" s="23">
        <v>0</v>
      </c>
      <c r="G23" s="24">
        <v>0</v>
      </c>
    </row>
    <row r="24" spans="1:7" ht="13" thickTop="1" x14ac:dyDescent="0.15">
      <c r="A24" s="25">
        <v>601</v>
      </c>
      <c r="B24" s="26" t="s">
        <v>5</v>
      </c>
      <c r="C24" s="27">
        <v>0</v>
      </c>
      <c r="D24" s="28">
        <v>0</v>
      </c>
      <c r="E24" s="28">
        <v>0</v>
      </c>
      <c r="F24" s="28">
        <v>0</v>
      </c>
      <c r="G24" s="19">
        <v>0</v>
      </c>
    </row>
    <row r="25" spans="1:7" x14ac:dyDescent="0.15">
      <c r="A25" s="25">
        <v>602</v>
      </c>
      <c r="B25" s="26" t="s">
        <v>4</v>
      </c>
      <c r="C25" s="27">
        <v>0</v>
      </c>
      <c r="D25" s="28">
        <v>0</v>
      </c>
      <c r="E25" s="28">
        <v>0</v>
      </c>
      <c r="F25" s="28">
        <v>0</v>
      </c>
      <c r="G25" s="19">
        <v>0</v>
      </c>
    </row>
    <row r="26" spans="1:7" ht="13" thickBot="1" x14ac:dyDescent="0.2">
      <c r="A26" s="20">
        <v>700</v>
      </c>
      <c r="B26" s="21" t="s">
        <v>80</v>
      </c>
      <c r="C26" s="22">
        <v>9633.8088799999987</v>
      </c>
      <c r="D26" s="23">
        <v>7646.7536900000005</v>
      </c>
      <c r="E26" s="23">
        <v>8023.7968300000011</v>
      </c>
      <c r="F26" s="23">
        <v>-835.76535000000001</v>
      </c>
      <c r="G26" s="24">
        <v>8421.0003899999974</v>
      </c>
    </row>
    <row r="27" spans="1:7" ht="13" thickTop="1" x14ac:dyDescent="0.15">
      <c r="A27" s="25">
        <v>701</v>
      </c>
      <c r="B27" s="26" t="s">
        <v>5</v>
      </c>
      <c r="C27" s="27">
        <v>0</v>
      </c>
      <c r="D27" s="28">
        <v>0</v>
      </c>
      <c r="E27" s="28">
        <v>0</v>
      </c>
      <c r="F27" s="28">
        <v>0</v>
      </c>
      <c r="G27" s="19">
        <v>0</v>
      </c>
    </row>
    <row r="28" spans="1:7" x14ac:dyDescent="0.15">
      <c r="A28" s="25">
        <v>702</v>
      </c>
      <c r="B28" s="26" t="s">
        <v>4</v>
      </c>
      <c r="C28" s="27">
        <v>9633.8088799999987</v>
      </c>
      <c r="D28" s="28">
        <v>7646.7536900000005</v>
      </c>
      <c r="E28" s="28">
        <v>8023.7968300000011</v>
      </c>
      <c r="F28" s="28">
        <v>-835.76535000000001</v>
      </c>
      <c r="G28" s="19">
        <v>8421.0003899999974</v>
      </c>
    </row>
    <row r="29" spans="1:7" ht="13" thickBot="1" x14ac:dyDescent="0.2">
      <c r="A29" s="20">
        <v>800</v>
      </c>
      <c r="B29" s="21" t="s">
        <v>81</v>
      </c>
      <c r="C29" s="22">
        <v>8540.1330099999996</v>
      </c>
      <c r="D29" s="23">
        <v>12719.68051</v>
      </c>
      <c r="E29" s="23">
        <v>12106.578449999999</v>
      </c>
      <c r="F29" s="23">
        <v>-3501.7762499999999</v>
      </c>
      <c r="G29" s="24">
        <v>5651.4588200000007</v>
      </c>
    </row>
    <row r="30" spans="1:7" ht="13" thickTop="1" x14ac:dyDescent="0.15">
      <c r="A30" s="25">
        <v>801</v>
      </c>
      <c r="B30" s="26" t="s">
        <v>5</v>
      </c>
      <c r="C30" s="27">
        <v>0</v>
      </c>
      <c r="D30" s="28">
        <v>0</v>
      </c>
      <c r="E30" s="28">
        <v>0</v>
      </c>
      <c r="F30" s="28">
        <v>0</v>
      </c>
      <c r="G30" s="19">
        <v>0</v>
      </c>
    </row>
    <row r="31" spans="1:7" x14ac:dyDescent="0.15">
      <c r="A31" s="25">
        <v>802</v>
      </c>
      <c r="B31" s="26" t="s">
        <v>4</v>
      </c>
      <c r="C31" s="27">
        <v>8540.1330099999996</v>
      </c>
      <c r="D31" s="28">
        <v>12719.68051</v>
      </c>
      <c r="E31" s="28">
        <v>12106.578449999999</v>
      </c>
      <c r="F31" s="28">
        <v>-3501.7762499999999</v>
      </c>
      <c r="G31" s="19">
        <v>5651.4588200000007</v>
      </c>
    </row>
    <row r="32" spans="1:7" ht="13" thickBot="1" x14ac:dyDescent="0.2">
      <c r="A32" s="20">
        <v>900</v>
      </c>
      <c r="B32" s="21" t="s">
        <v>82</v>
      </c>
      <c r="C32" s="22">
        <v>0</v>
      </c>
      <c r="D32" s="23">
        <v>0</v>
      </c>
      <c r="E32" s="23">
        <v>0</v>
      </c>
      <c r="F32" s="23">
        <v>0</v>
      </c>
      <c r="G32" s="24">
        <v>0</v>
      </c>
    </row>
    <row r="33" spans="1:7" ht="13" thickTop="1" x14ac:dyDescent="0.15">
      <c r="A33" s="25">
        <v>901</v>
      </c>
      <c r="B33" s="26" t="s">
        <v>5</v>
      </c>
      <c r="C33" s="27">
        <v>0</v>
      </c>
      <c r="D33" s="28">
        <v>0</v>
      </c>
      <c r="E33" s="28">
        <v>0</v>
      </c>
      <c r="F33" s="28">
        <v>0</v>
      </c>
      <c r="G33" s="19">
        <v>0</v>
      </c>
    </row>
    <row r="34" spans="1:7" x14ac:dyDescent="0.15">
      <c r="A34" s="25">
        <v>902</v>
      </c>
      <c r="B34" s="26" t="s">
        <v>4</v>
      </c>
      <c r="C34" s="27">
        <v>0</v>
      </c>
      <c r="D34" s="28">
        <v>0</v>
      </c>
      <c r="E34" s="28">
        <v>0</v>
      </c>
      <c r="F34" s="28">
        <v>0</v>
      </c>
      <c r="G34" s="19">
        <v>0</v>
      </c>
    </row>
    <row r="35" spans="1:7" ht="13" thickBot="1" x14ac:dyDescent="0.2">
      <c r="A35" s="20">
        <v>1000</v>
      </c>
      <c r="B35" s="21" t="s">
        <v>83</v>
      </c>
      <c r="C35" s="22">
        <v>0</v>
      </c>
      <c r="D35" s="23">
        <v>0</v>
      </c>
      <c r="E35" s="23">
        <v>0</v>
      </c>
      <c r="F35" s="23">
        <v>0</v>
      </c>
      <c r="G35" s="24">
        <v>0</v>
      </c>
    </row>
    <row r="36" spans="1:7" ht="13" thickTop="1" x14ac:dyDescent="0.15">
      <c r="A36" s="25">
        <v>1001</v>
      </c>
      <c r="B36" s="26" t="s">
        <v>5</v>
      </c>
      <c r="C36" s="27">
        <v>0</v>
      </c>
      <c r="D36" s="28">
        <v>0</v>
      </c>
      <c r="E36" s="28">
        <v>0</v>
      </c>
      <c r="F36" s="28">
        <v>0</v>
      </c>
      <c r="G36" s="19">
        <v>0</v>
      </c>
    </row>
    <row r="37" spans="1:7" x14ac:dyDescent="0.15">
      <c r="A37" s="25">
        <v>1002</v>
      </c>
      <c r="B37" s="26" t="s">
        <v>4</v>
      </c>
      <c r="C37" s="27">
        <v>0</v>
      </c>
      <c r="D37" s="28">
        <v>0</v>
      </c>
      <c r="E37" s="28">
        <v>0</v>
      </c>
      <c r="F37" s="28">
        <v>0</v>
      </c>
      <c r="G37" s="19">
        <v>0</v>
      </c>
    </row>
    <row r="38" spans="1:7" ht="13" thickBot="1" x14ac:dyDescent="0.2">
      <c r="A38" s="20">
        <v>1100</v>
      </c>
      <c r="B38" s="21" t="s">
        <v>84</v>
      </c>
      <c r="C38" s="22">
        <v>1980.0958300000002</v>
      </c>
      <c r="D38" s="23">
        <v>143.49367000000001</v>
      </c>
      <c r="E38" s="23">
        <v>112.01981999999998</v>
      </c>
      <c r="F38" s="23">
        <v>0</v>
      </c>
      <c r="G38" s="24">
        <v>2011.5696800000001</v>
      </c>
    </row>
    <row r="39" spans="1:7" ht="13" thickTop="1" x14ac:dyDescent="0.15">
      <c r="A39" s="25">
        <v>1101</v>
      </c>
      <c r="B39" s="26" t="s">
        <v>5</v>
      </c>
      <c r="C39" s="27">
        <v>0</v>
      </c>
      <c r="D39" s="28">
        <v>0</v>
      </c>
      <c r="E39" s="28">
        <v>0</v>
      </c>
      <c r="F39" s="28"/>
      <c r="G39" s="19">
        <v>0</v>
      </c>
    </row>
    <row r="40" spans="1:7" ht="13" thickBot="1" x14ac:dyDescent="0.2">
      <c r="A40" s="29">
        <v>1102</v>
      </c>
      <c r="B40" s="30" t="s">
        <v>4</v>
      </c>
      <c r="C40" s="31">
        <v>1980.0958300000002</v>
      </c>
      <c r="D40" s="32">
        <v>143.49367000000001</v>
      </c>
      <c r="E40" s="32">
        <v>112.01981999999998</v>
      </c>
      <c r="F40" s="32">
        <v>0</v>
      </c>
      <c r="G40" s="33">
        <v>2011.5696800000001</v>
      </c>
    </row>
    <row r="41" spans="1:7" x14ac:dyDescent="0.15">
      <c r="A41" s="4" t="s">
        <v>85</v>
      </c>
    </row>
    <row r="42" spans="1:7" x14ac:dyDescent="0.15">
      <c r="A42" s="34" t="s">
        <v>86</v>
      </c>
      <c r="B42" s="35" t="s">
        <v>87</v>
      </c>
    </row>
    <row r="43" spans="1:7" x14ac:dyDescent="0.15">
      <c r="A43" s="34" t="s">
        <v>88</v>
      </c>
      <c r="B43" s="35" t="s">
        <v>89</v>
      </c>
    </row>
    <row r="44" spans="1:7" x14ac:dyDescent="0.15">
      <c r="A44" s="4"/>
      <c r="B44" s="36"/>
      <c r="C44" s="36"/>
      <c r="D44" s="36"/>
      <c r="E44" s="36"/>
      <c r="F44" s="36"/>
      <c r="G44" s="36"/>
    </row>
    <row r="45" spans="1:7" x14ac:dyDescent="0.15">
      <c r="A45" s="4"/>
      <c r="B45" s="36"/>
      <c r="C45" s="36"/>
      <c r="D45" s="36"/>
      <c r="E45" s="36"/>
      <c r="F45" s="36"/>
      <c r="G45" s="36"/>
    </row>
    <row r="46" spans="1:7" x14ac:dyDescent="0.15">
      <c r="A46" s="4"/>
      <c r="B46" s="36"/>
      <c r="C46" s="36"/>
      <c r="D46" s="36"/>
      <c r="E46" s="36"/>
      <c r="F46" s="36"/>
      <c r="G46" s="36"/>
    </row>
    <row r="47" spans="1:7" x14ac:dyDescent="0.15">
      <c r="A47" s="4"/>
      <c r="B47" s="36"/>
      <c r="C47" s="36"/>
      <c r="D47" s="36"/>
      <c r="E47" s="36"/>
      <c r="F47" s="36"/>
      <c r="G47" s="36"/>
    </row>
    <row r="48" spans="1:7" x14ac:dyDescent="0.15">
      <c r="A48" s="4"/>
      <c r="B48" s="36"/>
      <c r="C48" s="36"/>
      <c r="D48" s="36"/>
      <c r="E48" s="36"/>
      <c r="F48" s="36"/>
      <c r="G48" s="36"/>
    </row>
    <row r="49" spans="1:7" x14ac:dyDescent="0.15">
      <c r="A49" s="4"/>
      <c r="B49" s="36"/>
      <c r="C49" s="36"/>
      <c r="D49" s="36"/>
      <c r="E49" s="36"/>
      <c r="F49" s="36"/>
      <c r="G49" s="36"/>
    </row>
    <row r="50" spans="1:7" x14ac:dyDescent="0.15">
      <c r="A50" s="4"/>
      <c r="B50" s="36"/>
      <c r="C50" s="36"/>
      <c r="D50" s="36"/>
      <c r="E50" s="36"/>
      <c r="F50" s="36"/>
      <c r="G50" s="36"/>
    </row>
    <row r="51" spans="1:7" x14ac:dyDescent="0.15">
      <c r="A51" s="4"/>
      <c r="B51" s="36"/>
      <c r="C51" s="36"/>
      <c r="D51" s="36"/>
      <c r="E51" s="36"/>
      <c r="F51" s="36"/>
      <c r="G51" s="36"/>
    </row>
    <row r="52" spans="1:7" x14ac:dyDescent="0.15">
      <c r="A52" s="4"/>
      <c r="B52" s="36"/>
      <c r="C52" s="36"/>
      <c r="D52" s="36"/>
      <c r="E52" s="36"/>
      <c r="F52" s="36"/>
      <c r="G52" s="36"/>
    </row>
    <row r="53" spans="1:7" x14ac:dyDescent="0.15">
      <c r="A53" s="4"/>
    </row>
    <row r="54" spans="1:7" x14ac:dyDescent="0.15">
      <c r="A54" s="4"/>
    </row>
    <row r="55" spans="1:7" x14ac:dyDescent="0.15">
      <c r="A55" s="4"/>
    </row>
    <row r="56" spans="1:7" x14ac:dyDescent="0.15">
      <c r="A56" s="4"/>
    </row>
    <row r="57" spans="1:7" x14ac:dyDescent="0.15">
      <c r="A57" s="4"/>
    </row>
    <row r="58" spans="1:7" x14ac:dyDescent="0.15">
      <c r="A58" s="4"/>
    </row>
    <row r="59" spans="1:7" x14ac:dyDescent="0.15">
      <c r="A59" s="4"/>
    </row>
    <row r="60" spans="1:7" x14ac:dyDescent="0.15">
      <c r="A60" s="4"/>
    </row>
    <row r="61" spans="1:7" x14ac:dyDescent="0.15">
      <c r="A61" s="4"/>
    </row>
    <row r="62" spans="1:7" x14ac:dyDescent="0.15">
      <c r="A62" s="4"/>
    </row>
    <row r="63" spans="1:7" x14ac:dyDescent="0.15">
      <c r="A63" s="4"/>
    </row>
    <row r="64" spans="1:7" x14ac:dyDescent="0.15">
      <c r="A64" s="4"/>
    </row>
    <row r="65" spans="1:1" x14ac:dyDescent="0.15">
      <c r="A65" s="4"/>
    </row>
    <row r="66" spans="1:1" x14ac:dyDescent="0.15">
      <c r="A66" s="4"/>
    </row>
    <row r="67" spans="1:1" x14ac:dyDescent="0.15">
      <c r="A67" s="4"/>
    </row>
    <row r="68" spans="1:1" x14ac:dyDescent="0.15">
      <c r="A68" s="4"/>
    </row>
    <row r="69" spans="1:1" x14ac:dyDescent="0.15">
      <c r="A69" s="4"/>
    </row>
    <row r="70" spans="1:1" x14ac:dyDescent="0.15">
      <c r="A70" s="4"/>
    </row>
    <row r="71" spans="1:1" x14ac:dyDescent="0.15">
      <c r="A71" s="4"/>
    </row>
    <row r="72" spans="1:1" x14ac:dyDescent="0.15">
      <c r="A72" s="4"/>
    </row>
    <row r="73" spans="1:1" x14ac:dyDescent="0.15">
      <c r="A73" s="4"/>
    </row>
    <row r="74" spans="1:1" x14ac:dyDescent="0.15">
      <c r="A74" s="4"/>
    </row>
    <row r="75" spans="1:1" x14ac:dyDescent="0.15">
      <c r="A75" s="4"/>
    </row>
    <row r="76" spans="1:1" x14ac:dyDescent="0.15">
      <c r="A76" s="4"/>
    </row>
    <row r="77" spans="1:1" x14ac:dyDescent="0.15">
      <c r="A77" s="4"/>
    </row>
    <row r="78" spans="1:1" x14ac:dyDescent="0.15">
      <c r="A78" s="4"/>
    </row>
    <row r="79" spans="1:1" x14ac:dyDescent="0.15">
      <c r="A79" s="4"/>
    </row>
    <row r="80" spans="1:1" x14ac:dyDescent="0.15">
      <c r="A80" s="4"/>
    </row>
    <row r="81" spans="1:1" x14ac:dyDescent="0.15">
      <c r="A81" s="4"/>
    </row>
    <row r="82" spans="1:1" x14ac:dyDescent="0.15">
      <c r="A82" s="4"/>
    </row>
    <row r="83" spans="1:1" x14ac:dyDescent="0.15">
      <c r="A83" s="4"/>
    </row>
    <row r="84" spans="1:1" x14ac:dyDescent="0.15">
      <c r="A84" s="4"/>
    </row>
    <row r="85" spans="1:1" x14ac:dyDescent="0.15">
      <c r="A85" s="4"/>
    </row>
    <row r="86" spans="1:1" x14ac:dyDescent="0.15">
      <c r="A86" s="4"/>
    </row>
    <row r="87" spans="1:1" x14ac:dyDescent="0.15">
      <c r="A87" s="4"/>
    </row>
    <row r="88" spans="1:1" x14ac:dyDescent="0.15">
      <c r="A88" s="4"/>
    </row>
    <row r="89" spans="1:1" x14ac:dyDescent="0.15">
      <c r="A89" s="4"/>
    </row>
    <row r="90" spans="1:1" x14ac:dyDescent="0.15">
      <c r="A90" s="4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  <row r="125" spans="1:1" x14ac:dyDescent="0.15">
      <c r="A125" s="37"/>
    </row>
    <row r="126" spans="1:1" x14ac:dyDescent="0.15">
      <c r="A126" s="37"/>
    </row>
    <row r="127" spans="1:1" x14ac:dyDescent="0.15">
      <c r="A127" s="37"/>
    </row>
    <row r="128" spans="1:1" x14ac:dyDescent="0.15">
      <c r="A128" s="37"/>
    </row>
    <row r="129" spans="1:1" x14ac:dyDescent="0.15">
      <c r="A129" s="37"/>
    </row>
    <row r="130" spans="1:1" x14ac:dyDescent="0.15">
      <c r="A130" s="37"/>
    </row>
    <row r="131" spans="1:1" x14ac:dyDescent="0.15">
      <c r="A131" s="37"/>
    </row>
    <row r="132" spans="1:1" x14ac:dyDescent="0.15">
      <c r="A132" s="37"/>
    </row>
    <row r="133" spans="1:1" x14ac:dyDescent="0.15">
      <c r="A133" s="37"/>
    </row>
    <row r="134" spans="1:1" x14ac:dyDescent="0.15">
      <c r="A134" s="37"/>
    </row>
    <row r="135" spans="1:1" x14ac:dyDescent="0.15">
      <c r="A135" s="37"/>
    </row>
    <row r="136" spans="1:1" x14ac:dyDescent="0.15">
      <c r="A136" s="37"/>
    </row>
    <row r="137" spans="1:1" x14ac:dyDescent="0.15">
      <c r="A137" s="37"/>
    </row>
    <row r="138" spans="1:1" x14ac:dyDescent="0.15">
      <c r="A138" s="37"/>
    </row>
    <row r="139" spans="1:1" x14ac:dyDescent="0.15">
      <c r="A139" s="37"/>
    </row>
    <row r="140" spans="1:1" x14ac:dyDescent="0.15">
      <c r="A140" s="37"/>
    </row>
    <row r="141" spans="1:1" x14ac:dyDescent="0.15">
      <c r="A141" s="37"/>
    </row>
    <row r="142" spans="1:1" x14ac:dyDescent="0.15">
      <c r="A142" s="37"/>
    </row>
    <row r="143" spans="1:1" x14ac:dyDescent="0.15">
      <c r="A143" s="37"/>
    </row>
    <row r="144" spans="1:1" x14ac:dyDescent="0.15">
      <c r="A144" s="37"/>
    </row>
    <row r="145" spans="1:1" x14ac:dyDescent="0.15">
      <c r="A145" s="37"/>
    </row>
    <row r="146" spans="1:1" x14ac:dyDescent="0.15">
      <c r="A146" s="37"/>
    </row>
    <row r="147" spans="1:1" x14ac:dyDescent="0.15">
      <c r="A147" s="37"/>
    </row>
    <row r="148" spans="1:1" x14ac:dyDescent="0.15">
      <c r="A148" s="37"/>
    </row>
    <row r="149" spans="1:1" x14ac:dyDescent="0.15">
      <c r="A149" s="37"/>
    </row>
    <row r="150" spans="1:1" x14ac:dyDescent="0.15">
      <c r="A150" s="37"/>
    </row>
    <row r="151" spans="1:1" x14ac:dyDescent="0.15">
      <c r="A151" s="37"/>
    </row>
    <row r="152" spans="1:1" x14ac:dyDescent="0.15">
      <c r="A152" s="37"/>
    </row>
    <row r="153" spans="1:1" x14ac:dyDescent="0.15">
      <c r="A153" s="37"/>
    </row>
    <row r="154" spans="1:1" x14ac:dyDescent="0.15">
      <c r="A154" s="37"/>
    </row>
    <row r="155" spans="1:1" x14ac:dyDescent="0.15">
      <c r="A155" s="37"/>
    </row>
    <row r="156" spans="1:1" x14ac:dyDescent="0.15">
      <c r="A156" s="37"/>
    </row>
    <row r="157" spans="1:1" x14ac:dyDescent="0.15">
      <c r="A157" s="37"/>
    </row>
    <row r="158" spans="1:1" x14ac:dyDescent="0.15">
      <c r="A158" s="37"/>
    </row>
    <row r="159" spans="1:1" x14ac:dyDescent="0.15">
      <c r="A159" s="37"/>
    </row>
    <row r="160" spans="1:1" x14ac:dyDescent="0.15">
      <c r="A160" s="37"/>
    </row>
    <row r="161" spans="1:1" x14ac:dyDescent="0.15">
      <c r="A161" s="37"/>
    </row>
    <row r="162" spans="1:1" x14ac:dyDescent="0.15">
      <c r="A162" s="37"/>
    </row>
    <row r="163" spans="1:1" x14ac:dyDescent="0.15">
      <c r="A163" s="37"/>
    </row>
    <row r="164" spans="1:1" x14ac:dyDescent="0.15">
      <c r="A164" s="37"/>
    </row>
    <row r="165" spans="1:1" x14ac:dyDescent="0.15">
      <c r="A165" s="37"/>
    </row>
    <row r="166" spans="1:1" x14ac:dyDescent="0.15">
      <c r="A166" s="37"/>
    </row>
    <row r="167" spans="1:1" x14ac:dyDescent="0.15">
      <c r="A167" s="37"/>
    </row>
    <row r="168" spans="1:1" x14ac:dyDescent="0.15">
      <c r="A168" s="37"/>
    </row>
    <row r="169" spans="1:1" x14ac:dyDescent="0.15">
      <c r="A169" s="37"/>
    </row>
    <row r="170" spans="1:1" x14ac:dyDescent="0.15">
      <c r="A170" s="37"/>
    </row>
    <row r="171" spans="1:1" x14ac:dyDescent="0.15">
      <c r="A171" s="37"/>
    </row>
    <row r="172" spans="1:1" x14ac:dyDescent="0.15">
      <c r="A172" s="37"/>
    </row>
    <row r="173" spans="1:1" x14ac:dyDescent="0.15">
      <c r="A173" s="37"/>
    </row>
    <row r="174" spans="1:1" x14ac:dyDescent="0.15">
      <c r="A174" s="37"/>
    </row>
    <row r="175" spans="1:1" x14ac:dyDescent="0.15">
      <c r="A175" s="37"/>
    </row>
    <row r="176" spans="1:1" x14ac:dyDescent="0.15">
      <c r="A176" s="37"/>
    </row>
    <row r="177" spans="1:1" x14ac:dyDescent="0.15">
      <c r="A177" s="37"/>
    </row>
    <row r="178" spans="1:1" x14ac:dyDescent="0.15">
      <c r="A178" s="37"/>
    </row>
    <row r="179" spans="1:1" x14ac:dyDescent="0.15">
      <c r="A179" s="37"/>
    </row>
    <row r="180" spans="1:1" x14ac:dyDescent="0.15">
      <c r="A180" s="37"/>
    </row>
    <row r="181" spans="1:1" x14ac:dyDescent="0.15">
      <c r="A181" s="37"/>
    </row>
    <row r="182" spans="1:1" x14ac:dyDescent="0.15">
      <c r="A182" s="37"/>
    </row>
    <row r="183" spans="1:1" x14ac:dyDescent="0.15">
      <c r="A183" s="37"/>
    </row>
    <row r="184" spans="1:1" x14ac:dyDescent="0.15">
      <c r="A184" s="37"/>
    </row>
    <row r="185" spans="1:1" x14ac:dyDescent="0.15">
      <c r="A185" s="37"/>
    </row>
    <row r="186" spans="1:1" x14ac:dyDescent="0.15">
      <c r="A186" s="37"/>
    </row>
    <row r="187" spans="1:1" x14ac:dyDescent="0.15">
      <c r="A187" s="37"/>
    </row>
    <row r="188" spans="1:1" x14ac:dyDescent="0.15">
      <c r="A188" s="37"/>
    </row>
    <row r="189" spans="1:1" x14ac:dyDescent="0.15">
      <c r="A189" s="37"/>
    </row>
    <row r="190" spans="1:1" x14ac:dyDescent="0.15">
      <c r="A190" s="37"/>
    </row>
    <row r="191" spans="1:1" x14ac:dyDescent="0.15">
      <c r="A191" s="37"/>
    </row>
    <row r="192" spans="1:1" x14ac:dyDescent="0.15">
      <c r="A192" s="37"/>
    </row>
    <row r="193" spans="1:1" x14ac:dyDescent="0.15">
      <c r="A193" s="37"/>
    </row>
    <row r="194" spans="1:1" x14ac:dyDescent="0.15">
      <c r="A194" s="37"/>
    </row>
    <row r="195" spans="1:1" x14ac:dyDescent="0.15">
      <c r="A195" s="37"/>
    </row>
    <row r="196" spans="1:1" x14ac:dyDescent="0.15">
      <c r="A196" s="37"/>
    </row>
    <row r="197" spans="1:1" x14ac:dyDescent="0.15">
      <c r="A197" s="37"/>
    </row>
    <row r="198" spans="1:1" x14ac:dyDescent="0.15">
      <c r="A198" s="37"/>
    </row>
    <row r="199" spans="1:1" x14ac:dyDescent="0.15">
      <c r="A199" s="37"/>
    </row>
    <row r="200" spans="1:1" x14ac:dyDescent="0.15">
      <c r="A200" s="37"/>
    </row>
    <row r="201" spans="1:1" x14ac:dyDescent="0.15">
      <c r="A201" s="37"/>
    </row>
    <row r="202" spans="1:1" x14ac:dyDescent="0.15">
      <c r="A202" s="37"/>
    </row>
    <row r="203" spans="1:1" x14ac:dyDescent="0.15">
      <c r="A203" s="37"/>
    </row>
    <row r="204" spans="1:1" x14ac:dyDescent="0.15">
      <c r="A204" s="37"/>
    </row>
    <row r="205" spans="1:1" x14ac:dyDescent="0.15">
      <c r="A205" s="37"/>
    </row>
    <row r="206" spans="1:1" x14ac:dyDescent="0.15">
      <c r="A206" s="37"/>
    </row>
    <row r="207" spans="1:1" x14ac:dyDescent="0.15">
      <c r="A207" s="37"/>
    </row>
    <row r="208" spans="1:1" x14ac:dyDescent="0.15">
      <c r="A208" s="37"/>
    </row>
    <row r="209" spans="1:1" x14ac:dyDescent="0.15">
      <c r="A209" s="37"/>
    </row>
    <row r="210" spans="1:1" x14ac:dyDescent="0.15">
      <c r="A210" s="37"/>
    </row>
    <row r="211" spans="1:1" x14ac:dyDescent="0.15">
      <c r="A211" s="37"/>
    </row>
    <row r="212" spans="1:1" x14ac:dyDescent="0.15">
      <c r="A212" s="37"/>
    </row>
    <row r="213" spans="1:1" x14ac:dyDescent="0.15">
      <c r="A213" s="37"/>
    </row>
    <row r="214" spans="1:1" x14ac:dyDescent="0.15">
      <c r="A214" s="37"/>
    </row>
    <row r="215" spans="1:1" x14ac:dyDescent="0.15">
      <c r="A215" s="37"/>
    </row>
    <row r="216" spans="1:1" x14ac:dyDescent="0.15">
      <c r="A216" s="37"/>
    </row>
    <row r="217" spans="1:1" x14ac:dyDescent="0.15">
      <c r="A217" s="37"/>
    </row>
    <row r="218" spans="1:1" x14ac:dyDescent="0.15">
      <c r="A218" s="37"/>
    </row>
    <row r="219" spans="1:1" x14ac:dyDescent="0.15">
      <c r="A219" s="37"/>
    </row>
    <row r="220" spans="1:1" x14ac:dyDescent="0.15">
      <c r="A220" s="37"/>
    </row>
    <row r="221" spans="1:1" x14ac:dyDescent="0.15">
      <c r="A221" s="37"/>
    </row>
    <row r="222" spans="1:1" x14ac:dyDescent="0.15">
      <c r="A222" s="37"/>
    </row>
    <row r="223" spans="1:1" x14ac:dyDescent="0.15">
      <c r="A223" s="37"/>
    </row>
    <row r="224" spans="1:1" x14ac:dyDescent="0.15">
      <c r="A224" s="37"/>
    </row>
    <row r="225" spans="1:1" x14ac:dyDescent="0.15">
      <c r="A225" s="37"/>
    </row>
    <row r="226" spans="1:1" x14ac:dyDescent="0.15">
      <c r="A226" s="37"/>
    </row>
    <row r="227" spans="1:1" x14ac:dyDescent="0.15">
      <c r="A227" s="37"/>
    </row>
    <row r="228" spans="1:1" x14ac:dyDescent="0.15">
      <c r="A228" s="37"/>
    </row>
    <row r="229" spans="1:1" x14ac:dyDescent="0.15">
      <c r="A229" s="37"/>
    </row>
    <row r="230" spans="1:1" x14ac:dyDescent="0.15">
      <c r="A230" s="37"/>
    </row>
    <row r="231" spans="1:1" x14ac:dyDescent="0.15">
      <c r="A231" s="37"/>
    </row>
    <row r="232" spans="1:1" x14ac:dyDescent="0.15">
      <c r="A232" s="37"/>
    </row>
    <row r="233" spans="1:1" x14ac:dyDescent="0.15">
      <c r="A233" s="37"/>
    </row>
    <row r="234" spans="1:1" x14ac:dyDescent="0.15">
      <c r="A234" s="37"/>
    </row>
    <row r="235" spans="1:1" x14ac:dyDescent="0.15">
      <c r="A235" s="37"/>
    </row>
    <row r="236" spans="1:1" x14ac:dyDescent="0.15">
      <c r="A236" s="37"/>
    </row>
    <row r="237" spans="1:1" x14ac:dyDescent="0.15">
      <c r="A237" s="37"/>
    </row>
    <row r="238" spans="1:1" x14ac:dyDescent="0.15">
      <c r="A238" s="37"/>
    </row>
    <row r="239" spans="1:1" x14ac:dyDescent="0.15">
      <c r="A239" s="37"/>
    </row>
    <row r="240" spans="1:1" x14ac:dyDescent="0.15">
      <c r="A240" s="37"/>
    </row>
    <row r="241" spans="1:1" x14ac:dyDescent="0.15">
      <c r="A241" s="37"/>
    </row>
    <row r="242" spans="1:1" x14ac:dyDescent="0.15">
      <c r="A242" s="37"/>
    </row>
    <row r="243" spans="1:1" x14ac:dyDescent="0.15">
      <c r="A243" s="37"/>
    </row>
    <row r="244" spans="1:1" x14ac:dyDescent="0.15">
      <c r="A244" s="37"/>
    </row>
    <row r="245" spans="1:1" x14ac:dyDescent="0.15">
      <c r="A245" s="37"/>
    </row>
    <row r="246" spans="1:1" x14ac:dyDescent="0.15">
      <c r="A246" s="37"/>
    </row>
    <row r="247" spans="1:1" x14ac:dyDescent="0.15">
      <c r="A247" s="37"/>
    </row>
    <row r="248" spans="1:1" x14ac:dyDescent="0.15">
      <c r="A248" s="37"/>
    </row>
    <row r="249" spans="1:1" x14ac:dyDescent="0.15">
      <c r="A249" s="37"/>
    </row>
    <row r="250" spans="1:1" x14ac:dyDescent="0.15">
      <c r="A250" s="37"/>
    </row>
    <row r="251" spans="1:1" x14ac:dyDescent="0.15">
      <c r="A251" s="37"/>
    </row>
    <row r="252" spans="1:1" x14ac:dyDescent="0.15">
      <c r="A252" s="37"/>
    </row>
    <row r="253" spans="1:1" x14ac:dyDescent="0.15">
      <c r="A253" s="37"/>
    </row>
    <row r="254" spans="1:1" x14ac:dyDescent="0.15">
      <c r="A254" s="37"/>
    </row>
    <row r="255" spans="1:1" x14ac:dyDescent="0.15">
      <c r="A255" s="37"/>
    </row>
    <row r="256" spans="1:1" x14ac:dyDescent="0.15">
      <c r="A256" s="37"/>
    </row>
    <row r="257" spans="1:1" x14ac:dyDescent="0.15">
      <c r="A257" s="37"/>
    </row>
    <row r="258" spans="1:1" x14ac:dyDescent="0.15">
      <c r="A258" s="37"/>
    </row>
    <row r="259" spans="1:1" x14ac:dyDescent="0.15">
      <c r="A259" s="37"/>
    </row>
    <row r="260" spans="1:1" x14ac:dyDescent="0.15">
      <c r="A260" s="37"/>
    </row>
    <row r="261" spans="1:1" x14ac:dyDescent="0.15">
      <c r="A261" s="37"/>
    </row>
    <row r="262" spans="1:1" x14ac:dyDescent="0.15">
      <c r="A262" s="37"/>
    </row>
    <row r="263" spans="1:1" x14ac:dyDescent="0.15">
      <c r="A263" s="37"/>
    </row>
    <row r="264" spans="1:1" x14ac:dyDescent="0.15">
      <c r="A264" s="37"/>
    </row>
    <row r="265" spans="1:1" x14ac:dyDescent="0.15">
      <c r="A265" s="37"/>
    </row>
    <row r="266" spans="1:1" x14ac:dyDescent="0.15">
      <c r="A266" s="37"/>
    </row>
    <row r="267" spans="1:1" x14ac:dyDescent="0.15">
      <c r="A267" s="37"/>
    </row>
    <row r="268" spans="1:1" x14ac:dyDescent="0.15">
      <c r="A268" s="37"/>
    </row>
    <row r="269" spans="1:1" x14ac:dyDescent="0.15">
      <c r="A269" s="37"/>
    </row>
    <row r="270" spans="1:1" x14ac:dyDescent="0.15">
      <c r="A270" s="37"/>
    </row>
    <row r="271" spans="1:1" x14ac:dyDescent="0.15">
      <c r="A271" s="37"/>
    </row>
    <row r="272" spans="1:1" x14ac:dyDescent="0.15">
      <c r="A272" s="37"/>
    </row>
    <row r="273" spans="1:1" x14ac:dyDescent="0.15">
      <c r="A273" s="37"/>
    </row>
    <row r="274" spans="1:1" x14ac:dyDescent="0.15">
      <c r="A274" s="37"/>
    </row>
    <row r="275" spans="1:1" x14ac:dyDescent="0.15">
      <c r="A275" s="37"/>
    </row>
    <row r="276" spans="1:1" x14ac:dyDescent="0.15">
      <c r="A276" s="37"/>
    </row>
    <row r="277" spans="1:1" x14ac:dyDescent="0.15">
      <c r="A277" s="37"/>
    </row>
    <row r="278" spans="1:1" x14ac:dyDescent="0.15">
      <c r="A278" s="37"/>
    </row>
    <row r="279" spans="1:1" x14ac:dyDescent="0.15">
      <c r="A279" s="37"/>
    </row>
    <row r="280" spans="1:1" x14ac:dyDescent="0.15">
      <c r="A280" s="37"/>
    </row>
    <row r="281" spans="1:1" x14ac:dyDescent="0.15">
      <c r="A281" s="37"/>
    </row>
    <row r="282" spans="1:1" x14ac:dyDescent="0.15">
      <c r="A282" s="37"/>
    </row>
    <row r="283" spans="1:1" x14ac:dyDescent="0.15">
      <c r="A283" s="37"/>
    </row>
    <row r="284" spans="1:1" x14ac:dyDescent="0.15">
      <c r="A284" s="37"/>
    </row>
    <row r="285" spans="1:1" x14ac:dyDescent="0.15">
      <c r="A285" s="37"/>
    </row>
    <row r="286" spans="1:1" x14ac:dyDescent="0.15">
      <c r="A286" s="37"/>
    </row>
    <row r="287" spans="1:1" x14ac:dyDescent="0.15">
      <c r="A287" s="37"/>
    </row>
    <row r="288" spans="1:1" x14ac:dyDescent="0.15">
      <c r="A288" s="37"/>
    </row>
    <row r="289" spans="1:1" x14ac:dyDescent="0.15">
      <c r="A289" s="37"/>
    </row>
    <row r="290" spans="1:1" x14ac:dyDescent="0.15">
      <c r="A290" s="37"/>
    </row>
    <row r="291" spans="1:1" x14ac:dyDescent="0.15">
      <c r="A291" s="37"/>
    </row>
    <row r="292" spans="1:1" x14ac:dyDescent="0.15">
      <c r="A292" s="37"/>
    </row>
    <row r="293" spans="1:1" x14ac:dyDescent="0.15">
      <c r="A293" s="37"/>
    </row>
    <row r="294" spans="1:1" x14ac:dyDescent="0.15">
      <c r="A294" s="37"/>
    </row>
    <row r="295" spans="1:1" x14ac:dyDescent="0.15">
      <c r="A295" s="37"/>
    </row>
    <row r="296" spans="1:1" x14ac:dyDescent="0.15">
      <c r="A296" s="37"/>
    </row>
    <row r="297" spans="1:1" x14ac:dyDescent="0.15">
      <c r="A297" s="37"/>
    </row>
    <row r="298" spans="1:1" x14ac:dyDescent="0.15">
      <c r="A298" s="37"/>
    </row>
    <row r="299" spans="1:1" x14ac:dyDescent="0.15">
      <c r="A299" s="37"/>
    </row>
    <row r="300" spans="1:1" x14ac:dyDescent="0.15">
      <c r="A300" s="37"/>
    </row>
    <row r="301" spans="1:1" x14ac:dyDescent="0.15">
      <c r="A301" s="37"/>
    </row>
    <row r="302" spans="1:1" x14ac:dyDescent="0.15">
      <c r="A302" s="37"/>
    </row>
    <row r="303" spans="1:1" x14ac:dyDescent="0.15">
      <c r="A303" s="37"/>
    </row>
    <row r="304" spans="1:1" x14ac:dyDescent="0.15">
      <c r="A304" s="37"/>
    </row>
    <row r="305" spans="1:1" x14ac:dyDescent="0.15">
      <c r="A305" s="37"/>
    </row>
    <row r="306" spans="1:1" x14ac:dyDescent="0.15">
      <c r="A306" s="37"/>
    </row>
    <row r="307" spans="1:1" x14ac:dyDescent="0.15">
      <c r="A307" s="37"/>
    </row>
    <row r="308" spans="1:1" x14ac:dyDescent="0.15">
      <c r="A308" s="37"/>
    </row>
    <row r="309" spans="1:1" x14ac:dyDescent="0.15">
      <c r="A309" s="37"/>
    </row>
    <row r="310" spans="1:1" x14ac:dyDescent="0.15">
      <c r="A310" s="37"/>
    </row>
    <row r="311" spans="1:1" x14ac:dyDescent="0.15">
      <c r="A311" s="37"/>
    </row>
    <row r="312" spans="1:1" x14ac:dyDescent="0.15">
      <c r="A312" s="37"/>
    </row>
    <row r="313" spans="1:1" x14ac:dyDescent="0.15">
      <c r="A313" s="37"/>
    </row>
    <row r="314" spans="1:1" x14ac:dyDescent="0.15">
      <c r="A314" s="37"/>
    </row>
    <row r="315" spans="1:1" x14ac:dyDescent="0.15">
      <c r="A315" s="37"/>
    </row>
    <row r="316" spans="1:1" x14ac:dyDescent="0.15">
      <c r="A316" s="37"/>
    </row>
    <row r="317" spans="1:1" x14ac:dyDescent="0.15">
      <c r="A317" s="37"/>
    </row>
    <row r="318" spans="1:1" x14ac:dyDescent="0.15">
      <c r="A318" s="37"/>
    </row>
    <row r="319" spans="1:1" x14ac:dyDescent="0.15">
      <c r="A319" s="37"/>
    </row>
    <row r="320" spans="1:1" x14ac:dyDescent="0.15">
      <c r="A320" s="37"/>
    </row>
    <row r="321" spans="1:1" x14ac:dyDescent="0.15">
      <c r="A321" s="37"/>
    </row>
    <row r="322" spans="1:1" x14ac:dyDescent="0.15">
      <c r="A322" s="37"/>
    </row>
    <row r="323" spans="1:1" x14ac:dyDescent="0.15">
      <c r="A323" s="37"/>
    </row>
    <row r="324" spans="1:1" x14ac:dyDescent="0.15">
      <c r="A324" s="37"/>
    </row>
    <row r="325" spans="1:1" x14ac:dyDescent="0.15">
      <c r="A325" s="37"/>
    </row>
    <row r="326" spans="1:1" x14ac:dyDescent="0.15">
      <c r="A326" s="37"/>
    </row>
    <row r="327" spans="1:1" x14ac:dyDescent="0.15">
      <c r="A327" s="37"/>
    </row>
    <row r="328" spans="1:1" x14ac:dyDescent="0.15">
      <c r="A328" s="37"/>
    </row>
    <row r="329" spans="1:1" x14ac:dyDescent="0.15">
      <c r="A329" s="37"/>
    </row>
    <row r="330" spans="1:1" x14ac:dyDescent="0.15">
      <c r="A330" s="37"/>
    </row>
    <row r="331" spans="1:1" x14ac:dyDescent="0.15">
      <c r="A331" s="37"/>
    </row>
    <row r="332" spans="1:1" x14ac:dyDescent="0.15">
      <c r="A332" s="37"/>
    </row>
    <row r="333" spans="1:1" x14ac:dyDescent="0.15">
      <c r="A333" s="37"/>
    </row>
    <row r="334" spans="1:1" x14ac:dyDescent="0.15">
      <c r="A334" s="37"/>
    </row>
    <row r="335" spans="1:1" x14ac:dyDescent="0.15">
      <c r="A335" s="37"/>
    </row>
    <row r="336" spans="1:1" x14ac:dyDescent="0.15">
      <c r="A336" s="37"/>
    </row>
    <row r="337" spans="1:1" x14ac:dyDescent="0.15">
      <c r="A337" s="37"/>
    </row>
    <row r="338" spans="1:1" x14ac:dyDescent="0.15">
      <c r="A338" s="37"/>
    </row>
    <row r="339" spans="1:1" x14ac:dyDescent="0.15">
      <c r="A339" s="37"/>
    </row>
    <row r="340" spans="1:1" x14ac:dyDescent="0.15">
      <c r="A340" s="37"/>
    </row>
    <row r="341" spans="1:1" x14ac:dyDescent="0.15">
      <c r="A341" s="37"/>
    </row>
    <row r="342" spans="1:1" x14ac:dyDescent="0.15">
      <c r="A342" s="37"/>
    </row>
    <row r="343" spans="1:1" x14ac:dyDescent="0.15">
      <c r="A343" s="37"/>
    </row>
    <row r="344" spans="1:1" x14ac:dyDescent="0.15">
      <c r="A344" s="37"/>
    </row>
    <row r="345" spans="1:1" x14ac:dyDescent="0.15">
      <c r="A345" s="37"/>
    </row>
    <row r="346" spans="1:1" x14ac:dyDescent="0.15">
      <c r="A346" s="37"/>
    </row>
    <row r="347" spans="1:1" x14ac:dyDescent="0.15">
      <c r="A347" s="37"/>
    </row>
    <row r="348" spans="1:1" x14ac:dyDescent="0.15">
      <c r="A348" s="37"/>
    </row>
    <row r="349" spans="1:1" x14ac:dyDescent="0.15">
      <c r="A349" s="37"/>
    </row>
    <row r="350" spans="1:1" x14ac:dyDescent="0.15">
      <c r="A350" s="37"/>
    </row>
    <row r="351" spans="1:1" x14ac:dyDescent="0.15">
      <c r="A351" s="37"/>
    </row>
    <row r="352" spans="1:1" x14ac:dyDescent="0.15">
      <c r="A352" s="37"/>
    </row>
    <row r="353" spans="1:1" x14ac:dyDescent="0.15">
      <c r="A353" s="37"/>
    </row>
    <row r="354" spans="1:1" x14ac:dyDescent="0.15">
      <c r="A354" s="37"/>
    </row>
    <row r="355" spans="1:1" x14ac:dyDescent="0.15">
      <c r="A355" s="37"/>
    </row>
    <row r="356" spans="1:1" x14ac:dyDescent="0.15">
      <c r="A356" s="37"/>
    </row>
    <row r="357" spans="1:1" x14ac:dyDescent="0.15">
      <c r="A357" s="37"/>
    </row>
    <row r="358" spans="1:1" x14ac:dyDescent="0.15">
      <c r="A358" s="37"/>
    </row>
    <row r="359" spans="1:1" x14ac:dyDescent="0.15">
      <c r="A359" s="37"/>
    </row>
    <row r="360" spans="1:1" x14ac:dyDescent="0.15">
      <c r="A360" s="37"/>
    </row>
    <row r="361" spans="1:1" x14ac:dyDescent="0.15">
      <c r="A361" s="37"/>
    </row>
    <row r="362" spans="1:1" x14ac:dyDescent="0.15">
      <c r="A362" s="37"/>
    </row>
    <row r="363" spans="1:1" x14ac:dyDescent="0.15">
      <c r="A363" s="37"/>
    </row>
    <row r="364" spans="1:1" x14ac:dyDescent="0.15">
      <c r="A364" s="37"/>
    </row>
    <row r="365" spans="1:1" x14ac:dyDescent="0.15">
      <c r="A365" s="37"/>
    </row>
    <row r="366" spans="1:1" x14ac:dyDescent="0.15">
      <c r="A366" s="37"/>
    </row>
    <row r="367" spans="1:1" x14ac:dyDescent="0.15">
      <c r="A367" s="37"/>
    </row>
    <row r="368" spans="1:1" x14ac:dyDescent="0.15">
      <c r="A368" s="37"/>
    </row>
    <row r="369" spans="1:1" x14ac:dyDescent="0.15">
      <c r="A369" s="37"/>
    </row>
    <row r="370" spans="1:1" x14ac:dyDescent="0.15">
      <c r="A370" s="37"/>
    </row>
    <row r="371" spans="1:1" x14ac:dyDescent="0.15">
      <c r="A371" s="37"/>
    </row>
    <row r="372" spans="1:1" x14ac:dyDescent="0.15">
      <c r="A372" s="37"/>
    </row>
    <row r="373" spans="1:1" x14ac:dyDescent="0.15">
      <c r="A373" s="37"/>
    </row>
    <row r="374" spans="1:1" x14ac:dyDescent="0.15">
      <c r="A374" s="37"/>
    </row>
    <row r="375" spans="1:1" x14ac:dyDescent="0.15">
      <c r="A375" s="37"/>
    </row>
    <row r="376" spans="1:1" x14ac:dyDescent="0.15">
      <c r="A376" s="37"/>
    </row>
    <row r="377" spans="1:1" x14ac:dyDescent="0.15">
      <c r="A377" s="37"/>
    </row>
    <row r="378" spans="1:1" x14ac:dyDescent="0.15">
      <c r="A378" s="37"/>
    </row>
    <row r="379" spans="1:1" x14ac:dyDescent="0.15">
      <c r="A379" s="37"/>
    </row>
    <row r="380" spans="1:1" x14ac:dyDescent="0.15">
      <c r="A380" s="37"/>
    </row>
    <row r="381" spans="1:1" x14ac:dyDescent="0.15">
      <c r="A381" s="37"/>
    </row>
    <row r="382" spans="1:1" x14ac:dyDescent="0.15">
      <c r="A382" s="37"/>
    </row>
    <row r="383" spans="1:1" x14ac:dyDescent="0.15">
      <c r="A383" s="37"/>
    </row>
    <row r="384" spans="1:1" x14ac:dyDescent="0.15">
      <c r="A384" s="37"/>
    </row>
    <row r="385" spans="1:1" x14ac:dyDescent="0.15">
      <c r="A385" s="37"/>
    </row>
    <row r="386" spans="1:1" x14ac:dyDescent="0.15">
      <c r="A386" s="37"/>
    </row>
    <row r="387" spans="1:1" x14ac:dyDescent="0.15">
      <c r="A387" s="37"/>
    </row>
    <row r="388" spans="1:1" x14ac:dyDescent="0.15">
      <c r="A388" s="37"/>
    </row>
    <row r="389" spans="1:1" x14ac:dyDescent="0.15">
      <c r="A389" s="37"/>
    </row>
    <row r="390" spans="1:1" x14ac:dyDescent="0.15">
      <c r="A390" s="37"/>
    </row>
    <row r="391" spans="1:1" x14ac:dyDescent="0.15">
      <c r="A391" s="37"/>
    </row>
    <row r="392" spans="1:1" x14ac:dyDescent="0.15">
      <c r="A392" s="37"/>
    </row>
    <row r="393" spans="1:1" x14ac:dyDescent="0.15">
      <c r="A393" s="37"/>
    </row>
    <row r="394" spans="1:1" x14ac:dyDescent="0.15">
      <c r="A394" s="37"/>
    </row>
    <row r="395" spans="1:1" x14ac:dyDescent="0.15">
      <c r="A395" s="37"/>
    </row>
    <row r="396" spans="1:1" x14ac:dyDescent="0.15">
      <c r="A396" s="37"/>
    </row>
    <row r="397" spans="1:1" x14ac:dyDescent="0.15">
      <c r="A397" s="37"/>
    </row>
    <row r="398" spans="1:1" x14ac:dyDescent="0.15">
      <c r="A398" s="37"/>
    </row>
    <row r="399" spans="1:1" x14ac:dyDescent="0.15">
      <c r="A399" s="37"/>
    </row>
    <row r="400" spans="1:1" x14ac:dyDescent="0.15">
      <c r="A400" s="37"/>
    </row>
    <row r="401" spans="1:1" x14ac:dyDescent="0.15">
      <c r="A401" s="37"/>
    </row>
    <row r="402" spans="1:1" x14ac:dyDescent="0.15">
      <c r="A402" s="37"/>
    </row>
    <row r="403" spans="1:1" x14ac:dyDescent="0.15">
      <c r="A403" s="37"/>
    </row>
    <row r="404" spans="1:1" x14ac:dyDescent="0.15">
      <c r="A404" s="37"/>
    </row>
    <row r="405" spans="1:1" x14ac:dyDescent="0.15">
      <c r="A405" s="37"/>
    </row>
    <row r="406" spans="1:1" x14ac:dyDescent="0.15">
      <c r="A406" s="37"/>
    </row>
    <row r="407" spans="1:1" x14ac:dyDescent="0.15">
      <c r="A407" s="37"/>
    </row>
    <row r="408" spans="1:1" x14ac:dyDescent="0.15">
      <c r="A408" s="37"/>
    </row>
    <row r="409" spans="1:1" x14ac:dyDescent="0.15">
      <c r="A409" s="37"/>
    </row>
    <row r="410" spans="1:1" x14ac:dyDescent="0.15">
      <c r="A410" s="37"/>
    </row>
    <row r="411" spans="1:1" x14ac:dyDescent="0.15">
      <c r="A411" s="37"/>
    </row>
    <row r="412" spans="1:1" x14ac:dyDescent="0.15">
      <c r="A412" s="37"/>
    </row>
    <row r="413" spans="1:1" x14ac:dyDescent="0.15">
      <c r="A413" s="37"/>
    </row>
  </sheetData>
  <sheetProtection sheet="1" objects="1" scenarios="1"/>
  <mergeCells count="11">
    <mergeCell ref="A6:G6"/>
    <mergeCell ref="A1:G1"/>
    <mergeCell ref="A2:G2"/>
    <mergeCell ref="A3:G3"/>
    <mergeCell ref="A4:G4"/>
    <mergeCell ref="A5:G5"/>
    <mergeCell ref="C8:C9"/>
    <mergeCell ref="D8:D9"/>
    <mergeCell ref="E8:E9"/>
    <mergeCell ref="F8:F9"/>
    <mergeCell ref="G8:G9"/>
  </mergeCells>
  <printOptions horizontalCentered="1"/>
  <pageMargins left="0.2" right="0.23" top="0.39" bottom="0.28999999999999998" header="0.17" footer="0.28999999999999998"/>
  <pageSetup orientation="landscape" r:id="rId1"/>
  <headerFooter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31B55-4C5D-4F8F-82F2-26F51C6A09C7}">
  <sheetPr>
    <pageSetUpPr fitToPage="1"/>
  </sheetPr>
  <dimension ref="A1:G413"/>
  <sheetViews>
    <sheetView workbookViewId="0">
      <selection activeCell="K25" sqref="K25"/>
    </sheetView>
  </sheetViews>
  <sheetFormatPr baseColWidth="10" defaultColWidth="8" defaultRowHeight="12" x14ac:dyDescent="0.15"/>
  <cols>
    <col min="1" max="1" width="4.83203125" style="38" customWidth="1"/>
    <col min="2" max="2" width="44.33203125" style="2" customWidth="1"/>
    <col min="3" max="7" width="12.83203125" style="2" customWidth="1"/>
    <col min="8" max="16384" width="8" style="2"/>
  </cols>
  <sheetData>
    <row r="1" spans="1:7" s="1" customFormat="1" x14ac:dyDescent="0.15">
      <c r="A1" s="188" t="s">
        <v>58</v>
      </c>
      <c r="B1" s="188"/>
      <c r="C1" s="188"/>
      <c r="D1" s="188"/>
      <c r="E1" s="188"/>
      <c r="F1" s="188"/>
      <c r="G1" s="188"/>
    </row>
    <row r="2" spans="1:7" s="1" customFormat="1" x14ac:dyDescent="0.15">
      <c r="A2" s="189" t="str">
        <f>'[24]Cover Page'!B12</f>
        <v>Illinois State University</v>
      </c>
      <c r="B2" s="189"/>
      <c r="C2" s="189"/>
      <c r="D2" s="189"/>
      <c r="E2" s="189"/>
      <c r="F2" s="189"/>
      <c r="G2" s="189"/>
    </row>
    <row r="3" spans="1:7" s="1" customFormat="1" x14ac:dyDescent="0.15">
      <c r="A3" s="188" t="s">
        <v>59</v>
      </c>
      <c r="B3" s="188"/>
      <c r="C3" s="188"/>
      <c r="D3" s="188"/>
      <c r="E3" s="188"/>
      <c r="F3" s="188"/>
      <c r="G3" s="188"/>
    </row>
    <row r="4" spans="1:7" s="1" customFormat="1" x14ac:dyDescent="0.15">
      <c r="A4" s="188" t="s">
        <v>60</v>
      </c>
      <c r="B4" s="188"/>
      <c r="C4" s="188"/>
      <c r="D4" s="188"/>
      <c r="E4" s="188"/>
      <c r="F4" s="188"/>
      <c r="G4" s="188"/>
    </row>
    <row r="5" spans="1:7" s="1" customFormat="1" x14ac:dyDescent="0.15">
      <c r="A5" s="189">
        <f>CSU!A5</f>
        <v>2022</v>
      </c>
      <c r="B5" s="189"/>
      <c r="C5" s="189"/>
      <c r="D5" s="189"/>
      <c r="E5" s="189"/>
      <c r="F5" s="189"/>
      <c r="G5" s="189"/>
    </row>
    <row r="6" spans="1:7" x14ac:dyDescent="0.15">
      <c r="A6" s="187"/>
      <c r="B6" s="187"/>
      <c r="C6" s="187"/>
      <c r="D6" s="187"/>
      <c r="E6" s="187"/>
      <c r="F6" s="187"/>
      <c r="G6" s="187"/>
    </row>
    <row r="7" spans="1:7" ht="13" thickBot="1" x14ac:dyDescent="0.2">
      <c r="A7" s="3" t="s">
        <v>61</v>
      </c>
      <c r="B7" s="3" t="s">
        <v>62</v>
      </c>
      <c r="C7" s="3" t="s">
        <v>63</v>
      </c>
      <c r="D7" s="3" t="s">
        <v>64</v>
      </c>
      <c r="E7" s="3" t="s">
        <v>65</v>
      </c>
      <c r="F7" s="3" t="s">
        <v>66</v>
      </c>
      <c r="G7" s="3" t="s">
        <v>67</v>
      </c>
    </row>
    <row r="8" spans="1:7" ht="12" customHeight="1" x14ac:dyDescent="0.15">
      <c r="A8" s="4"/>
      <c r="C8" s="185" t="s">
        <v>68</v>
      </c>
      <c r="D8" s="185" t="s">
        <v>69</v>
      </c>
      <c r="E8" s="185" t="s">
        <v>70</v>
      </c>
      <c r="F8" s="185" t="s">
        <v>71</v>
      </c>
      <c r="G8" s="185" t="s">
        <v>72</v>
      </c>
    </row>
    <row r="9" spans="1:7" ht="13" thickBot="1" x14ac:dyDescent="0.2">
      <c r="A9" s="4"/>
      <c r="B9" s="2" t="s">
        <v>73</v>
      </c>
      <c r="C9" s="186"/>
      <c r="D9" s="186"/>
      <c r="E9" s="186"/>
      <c r="F9" s="186"/>
      <c r="G9" s="186"/>
    </row>
    <row r="10" spans="1:7" s="1" customFormat="1" ht="13" customHeight="1" x14ac:dyDescent="0.15">
      <c r="A10" s="5">
        <v>100</v>
      </c>
      <c r="B10" s="6" t="s">
        <v>74</v>
      </c>
      <c r="C10" s="7">
        <v>5694.8</v>
      </c>
      <c r="D10" s="8">
        <v>216990.5</v>
      </c>
      <c r="E10" s="8">
        <v>205906.00000000006</v>
      </c>
      <c r="F10" s="8">
        <v>-2761.9</v>
      </c>
      <c r="G10" s="9">
        <v>14017.399999999931</v>
      </c>
    </row>
    <row r="11" spans="1:7" ht="13" thickBot="1" x14ac:dyDescent="0.2">
      <c r="A11" s="10">
        <v>200</v>
      </c>
      <c r="B11" s="11" t="s">
        <v>75</v>
      </c>
      <c r="C11" s="12">
        <v>112586.7</v>
      </c>
      <c r="D11" s="13">
        <v>234218.59999999998</v>
      </c>
      <c r="E11" s="13">
        <v>257210.2</v>
      </c>
      <c r="F11" s="13">
        <v>23403.100000000002</v>
      </c>
      <c r="G11" s="14">
        <v>112998.19999999998</v>
      </c>
    </row>
    <row r="12" spans="1:7" ht="13.75" customHeight="1" thickTop="1" x14ac:dyDescent="0.15">
      <c r="A12" s="15">
        <v>201</v>
      </c>
      <c r="B12" s="16" t="s">
        <v>5</v>
      </c>
      <c r="C12" s="17">
        <v>112150.7</v>
      </c>
      <c r="D12" s="18">
        <v>232213.3</v>
      </c>
      <c r="E12" s="18">
        <v>256842.40000000002</v>
      </c>
      <c r="F12" s="18">
        <v>25430.600000000002</v>
      </c>
      <c r="G12" s="19">
        <v>112952.19999999998</v>
      </c>
    </row>
    <row r="13" spans="1:7" x14ac:dyDescent="0.15">
      <c r="A13" s="15">
        <v>202</v>
      </c>
      <c r="B13" s="16" t="s">
        <v>4</v>
      </c>
      <c r="C13" s="17">
        <v>436</v>
      </c>
      <c r="D13" s="18">
        <v>2005.3</v>
      </c>
      <c r="E13" s="18">
        <v>367.8</v>
      </c>
      <c r="F13" s="18">
        <v>-2027.5</v>
      </c>
      <c r="G13" s="19">
        <v>46</v>
      </c>
    </row>
    <row r="14" spans="1:7" ht="13" thickBot="1" x14ac:dyDescent="0.2">
      <c r="A14" s="20">
        <v>300</v>
      </c>
      <c r="B14" s="21" t="s">
        <v>76</v>
      </c>
      <c r="C14" s="22">
        <v>0</v>
      </c>
      <c r="D14" s="23">
        <v>63783</v>
      </c>
      <c r="E14" s="23">
        <v>89504.7</v>
      </c>
      <c r="F14" s="23">
        <v>25721.7</v>
      </c>
      <c r="G14" s="24">
        <v>0</v>
      </c>
    </row>
    <row r="15" spans="1:7" ht="13" thickTop="1" x14ac:dyDescent="0.15">
      <c r="A15" s="25">
        <v>301</v>
      </c>
      <c r="B15" s="26" t="s">
        <v>5</v>
      </c>
      <c r="C15" s="27">
        <v>0</v>
      </c>
      <c r="D15" s="28">
        <v>63783</v>
      </c>
      <c r="E15" s="28">
        <v>89504.7</v>
      </c>
      <c r="F15" s="28">
        <v>25721.7</v>
      </c>
      <c r="G15" s="19">
        <v>0</v>
      </c>
    </row>
    <row r="16" spans="1:7" s="1" customFormat="1" x14ac:dyDescent="0.15">
      <c r="A16" s="25">
        <v>302</v>
      </c>
      <c r="B16" s="26" t="s">
        <v>4</v>
      </c>
      <c r="C16" s="27">
        <v>0</v>
      </c>
      <c r="D16" s="28"/>
      <c r="E16" s="28"/>
      <c r="F16" s="28"/>
      <c r="G16" s="19">
        <v>0</v>
      </c>
    </row>
    <row r="17" spans="1:7" s="1" customFormat="1" ht="13" thickBot="1" x14ac:dyDescent="0.2">
      <c r="A17" s="20">
        <v>400</v>
      </c>
      <c r="B17" s="21" t="s">
        <v>77</v>
      </c>
      <c r="C17" s="22">
        <v>6232.7</v>
      </c>
      <c r="D17" s="23">
        <v>17352.7</v>
      </c>
      <c r="E17" s="23">
        <v>17216.900000000001</v>
      </c>
      <c r="F17" s="23">
        <v>193.9</v>
      </c>
      <c r="G17" s="24">
        <v>6562.4</v>
      </c>
    </row>
    <row r="18" spans="1:7" ht="13" thickTop="1" x14ac:dyDescent="0.15">
      <c r="A18" s="25">
        <v>401</v>
      </c>
      <c r="B18" s="26" t="s">
        <v>5</v>
      </c>
      <c r="C18" s="27">
        <v>6232.7</v>
      </c>
      <c r="D18" s="28">
        <v>17352.7</v>
      </c>
      <c r="E18" s="28">
        <v>17216.900000000001</v>
      </c>
      <c r="F18" s="28">
        <v>193.9</v>
      </c>
      <c r="G18" s="19">
        <v>6562.4</v>
      </c>
    </row>
    <row r="19" spans="1:7" x14ac:dyDescent="0.15">
      <c r="A19" s="25">
        <v>402</v>
      </c>
      <c r="B19" s="26" t="s">
        <v>4</v>
      </c>
      <c r="C19" s="27"/>
      <c r="D19" s="28"/>
      <c r="E19" s="28"/>
      <c r="F19" s="28"/>
      <c r="G19" s="19">
        <v>0</v>
      </c>
    </row>
    <row r="20" spans="1:7" ht="13" thickBot="1" x14ac:dyDescent="0.2">
      <c r="A20" s="20">
        <v>500</v>
      </c>
      <c r="B20" s="21" t="s">
        <v>78</v>
      </c>
      <c r="C20" s="22">
        <v>0</v>
      </c>
      <c r="D20" s="23">
        <v>1904.7</v>
      </c>
      <c r="E20" s="23">
        <v>1674.9</v>
      </c>
      <c r="F20" s="23">
        <v>-229.8</v>
      </c>
      <c r="G20" s="24">
        <v>0</v>
      </c>
    </row>
    <row r="21" spans="1:7" ht="13" thickTop="1" x14ac:dyDescent="0.15">
      <c r="A21" s="25">
        <v>501</v>
      </c>
      <c r="B21" s="26" t="s">
        <v>5</v>
      </c>
      <c r="C21" s="27">
        <v>0</v>
      </c>
      <c r="D21" s="28">
        <v>1904.7</v>
      </c>
      <c r="E21" s="28">
        <v>1674.9</v>
      </c>
      <c r="F21" s="28">
        <v>-229.8</v>
      </c>
      <c r="G21" s="19">
        <v>0</v>
      </c>
    </row>
    <row r="22" spans="1:7" x14ac:dyDescent="0.15">
      <c r="A22" s="25">
        <v>502</v>
      </c>
      <c r="B22" s="26" t="s">
        <v>4</v>
      </c>
      <c r="C22" s="27">
        <v>0</v>
      </c>
      <c r="D22" s="28"/>
      <c r="E22" s="28"/>
      <c r="F22" s="28"/>
      <c r="G22" s="19">
        <v>0</v>
      </c>
    </row>
    <row r="23" spans="1:7" ht="13" thickBot="1" x14ac:dyDescent="0.2">
      <c r="A23" s="20">
        <v>600</v>
      </c>
      <c r="B23" s="21" t="s">
        <v>79</v>
      </c>
      <c r="C23" s="22">
        <v>0</v>
      </c>
      <c r="D23" s="23">
        <v>0</v>
      </c>
      <c r="E23" s="23">
        <v>0</v>
      </c>
      <c r="F23" s="23">
        <v>0</v>
      </c>
      <c r="G23" s="24">
        <v>0</v>
      </c>
    </row>
    <row r="24" spans="1:7" ht="13" thickTop="1" x14ac:dyDescent="0.15">
      <c r="A24" s="25">
        <v>601</v>
      </c>
      <c r="B24" s="26" t="s">
        <v>5</v>
      </c>
      <c r="C24" s="27">
        <v>0</v>
      </c>
      <c r="D24" s="28">
        <v>0</v>
      </c>
      <c r="E24" s="28">
        <v>0</v>
      </c>
      <c r="F24" s="28">
        <v>0</v>
      </c>
      <c r="G24" s="19">
        <v>0</v>
      </c>
    </row>
    <row r="25" spans="1:7" x14ac:dyDescent="0.15">
      <c r="A25" s="25">
        <v>602</v>
      </c>
      <c r="B25" s="26" t="s">
        <v>4</v>
      </c>
      <c r="C25" s="27">
        <v>0</v>
      </c>
      <c r="D25" s="28">
        <v>0</v>
      </c>
      <c r="E25" s="28">
        <v>0</v>
      </c>
      <c r="F25" s="28">
        <v>0</v>
      </c>
      <c r="G25" s="19">
        <v>0</v>
      </c>
    </row>
    <row r="26" spans="1:7" ht="13" thickBot="1" x14ac:dyDescent="0.2">
      <c r="A26" s="20">
        <v>700</v>
      </c>
      <c r="B26" s="21" t="s">
        <v>80</v>
      </c>
      <c r="C26" s="22">
        <v>93118.8</v>
      </c>
      <c r="D26" s="23">
        <v>88016.5</v>
      </c>
      <c r="E26" s="23">
        <v>89504.6</v>
      </c>
      <c r="F26" s="23">
        <v>0</v>
      </c>
      <c r="G26" s="24">
        <v>91630.699999999983</v>
      </c>
    </row>
    <row r="27" spans="1:7" ht="13" thickTop="1" x14ac:dyDescent="0.15">
      <c r="A27" s="25">
        <v>701</v>
      </c>
      <c r="B27" s="26" t="s">
        <v>5</v>
      </c>
      <c r="C27" s="27">
        <v>93118.8</v>
      </c>
      <c r="D27" s="28">
        <v>88016.5</v>
      </c>
      <c r="E27" s="28">
        <v>89504.6</v>
      </c>
      <c r="F27" s="28">
        <v>0</v>
      </c>
      <c r="G27" s="19">
        <v>91630.699999999983</v>
      </c>
    </row>
    <row r="28" spans="1:7" x14ac:dyDescent="0.15">
      <c r="A28" s="25">
        <v>702</v>
      </c>
      <c r="B28" s="26" t="s">
        <v>4</v>
      </c>
      <c r="C28" s="27">
        <v>0</v>
      </c>
      <c r="D28" s="28">
        <v>0</v>
      </c>
      <c r="E28" s="28"/>
      <c r="F28" s="28"/>
      <c r="G28" s="19">
        <v>0</v>
      </c>
    </row>
    <row r="29" spans="1:7" ht="13" thickBot="1" x14ac:dyDescent="0.2">
      <c r="A29" s="20">
        <v>800</v>
      </c>
      <c r="B29" s="21" t="s">
        <v>81</v>
      </c>
      <c r="C29" s="22">
        <v>0</v>
      </c>
      <c r="D29" s="23">
        <v>0</v>
      </c>
      <c r="E29" s="23">
        <v>0</v>
      </c>
      <c r="F29" s="23">
        <v>0</v>
      </c>
      <c r="G29" s="24">
        <v>0</v>
      </c>
    </row>
    <row r="30" spans="1:7" ht="13" thickTop="1" x14ac:dyDescent="0.15">
      <c r="A30" s="25">
        <v>801</v>
      </c>
      <c r="B30" s="26" t="s">
        <v>5</v>
      </c>
      <c r="C30" s="27">
        <v>0</v>
      </c>
      <c r="D30" s="28">
        <v>0</v>
      </c>
      <c r="E30" s="28">
        <v>0</v>
      </c>
      <c r="F30" s="28">
        <v>0</v>
      </c>
      <c r="G30" s="19">
        <v>0</v>
      </c>
    </row>
    <row r="31" spans="1:7" x14ac:dyDescent="0.15">
      <c r="A31" s="25">
        <v>802</v>
      </c>
      <c r="B31" s="26" t="s">
        <v>4</v>
      </c>
      <c r="C31" s="27">
        <v>0</v>
      </c>
      <c r="D31" s="28">
        <v>0</v>
      </c>
      <c r="E31" s="28">
        <v>0</v>
      </c>
      <c r="F31" s="28">
        <v>0</v>
      </c>
      <c r="G31" s="19">
        <v>0</v>
      </c>
    </row>
    <row r="32" spans="1:7" ht="13" thickBot="1" x14ac:dyDescent="0.2">
      <c r="A32" s="20">
        <v>900</v>
      </c>
      <c r="B32" s="21" t="s">
        <v>82</v>
      </c>
      <c r="C32" s="22">
        <v>0</v>
      </c>
      <c r="D32" s="23">
        <v>0</v>
      </c>
      <c r="E32" s="23">
        <v>0</v>
      </c>
      <c r="F32" s="23">
        <v>0</v>
      </c>
      <c r="G32" s="24">
        <v>0</v>
      </c>
    </row>
    <row r="33" spans="1:7" ht="13" thickTop="1" x14ac:dyDescent="0.15">
      <c r="A33" s="25">
        <v>901</v>
      </c>
      <c r="B33" s="26" t="s">
        <v>5</v>
      </c>
      <c r="C33" s="27">
        <v>0</v>
      </c>
      <c r="D33" s="28">
        <v>0</v>
      </c>
      <c r="E33" s="28">
        <v>0</v>
      </c>
      <c r="F33" s="28">
        <v>0</v>
      </c>
      <c r="G33" s="19">
        <v>0</v>
      </c>
    </row>
    <row r="34" spans="1:7" x14ac:dyDescent="0.15">
      <c r="A34" s="25">
        <v>902</v>
      </c>
      <c r="B34" s="26" t="s">
        <v>4</v>
      </c>
      <c r="C34" s="27">
        <v>0</v>
      </c>
      <c r="D34" s="28">
        <v>0</v>
      </c>
      <c r="E34" s="28">
        <v>0</v>
      </c>
      <c r="F34" s="28">
        <v>0</v>
      </c>
      <c r="G34" s="19">
        <v>0</v>
      </c>
    </row>
    <row r="35" spans="1:7" ht="13" thickBot="1" x14ac:dyDescent="0.2">
      <c r="A35" s="20">
        <v>1000</v>
      </c>
      <c r="B35" s="21" t="s">
        <v>83</v>
      </c>
      <c r="C35" s="22">
        <v>12799.2</v>
      </c>
      <c r="D35" s="23">
        <v>61156.4</v>
      </c>
      <c r="E35" s="23">
        <v>58941.3</v>
      </c>
      <c r="F35" s="23">
        <v>-255.2</v>
      </c>
      <c r="G35" s="24">
        <v>14759.100000000002</v>
      </c>
    </row>
    <row r="36" spans="1:7" ht="13" thickTop="1" x14ac:dyDescent="0.15">
      <c r="A36" s="25">
        <v>1001</v>
      </c>
      <c r="B36" s="26" t="s">
        <v>5</v>
      </c>
      <c r="C36" s="27">
        <v>12799.2</v>
      </c>
      <c r="D36" s="28">
        <v>61156.4</v>
      </c>
      <c r="E36" s="28">
        <v>58941.3</v>
      </c>
      <c r="F36" s="28">
        <v>-255.2</v>
      </c>
      <c r="G36" s="19">
        <v>14759.100000000002</v>
      </c>
    </row>
    <row r="37" spans="1:7" x14ac:dyDescent="0.15">
      <c r="A37" s="25">
        <v>1002</v>
      </c>
      <c r="B37" s="26" t="s">
        <v>4</v>
      </c>
      <c r="C37" s="27">
        <v>0</v>
      </c>
      <c r="D37" s="28">
        <v>0</v>
      </c>
      <c r="E37" s="28">
        <v>0</v>
      </c>
      <c r="F37" s="28">
        <v>0</v>
      </c>
      <c r="G37" s="19">
        <v>0</v>
      </c>
    </row>
    <row r="38" spans="1:7" ht="13" thickBot="1" x14ac:dyDescent="0.2">
      <c r="A38" s="20">
        <v>1100</v>
      </c>
      <c r="B38" s="21" t="s">
        <v>84</v>
      </c>
      <c r="C38" s="22">
        <v>436</v>
      </c>
      <c r="D38" s="23">
        <v>2005.3</v>
      </c>
      <c r="E38" s="23">
        <v>367.8</v>
      </c>
      <c r="F38" s="23">
        <v>-2027.5</v>
      </c>
      <c r="G38" s="24">
        <v>46</v>
      </c>
    </row>
    <row r="39" spans="1:7" ht="13" thickTop="1" x14ac:dyDescent="0.15">
      <c r="A39" s="25">
        <v>1101</v>
      </c>
      <c r="B39" s="26" t="s">
        <v>5</v>
      </c>
      <c r="C39" s="27">
        <v>0</v>
      </c>
      <c r="D39" s="28">
        <v>0</v>
      </c>
      <c r="E39" s="28">
        <v>0</v>
      </c>
      <c r="F39" s="28">
        <v>0</v>
      </c>
      <c r="G39" s="19">
        <v>0</v>
      </c>
    </row>
    <row r="40" spans="1:7" ht="13" thickBot="1" x14ac:dyDescent="0.2">
      <c r="A40" s="29">
        <v>1102</v>
      </c>
      <c r="B40" s="30" t="s">
        <v>4</v>
      </c>
      <c r="C40" s="31">
        <v>436</v>
      </c>
      <c r="D40" s="32">
        <v>2005.3</v>
      </c>
      <c r="E40" s="32">
        <v>367.8</v>
      </c>
      <c r="F40" s="32">
        <v>-2027.5</v>
      </c>
      <c r="G40" s="33">
        <v>46</v>
      </c>
    </row>
    <row r="41" spans="1:7" x14ac:dyDescent="0.15">
      <c r="A41" s="4" t="s">
        <v>85</v>
      </c>
    </row>
    <row r="42" spans="1:7" x14ac:dyDescent="0.15">
      <c r="A42" s="34" t="s">
        <v>86</v>
      </c>
      <c r="B42" s="35" t="s">
        <v>87</v>
      </c>
    </row>
    <row r="43" spans="1:7" x14ac:dyDescent="0.15">
      <c r="A43" s="34" t="s">
        <v>88</v>
      </c>
      <c r="B43" s="35" t="s">
        <v>89</v>
      </c>
    </row>
    <row r="44" spans="1:7" x14ac:dyDescent="0.15">
      <c r="A44" s="4"/>
      <c r="B44" s="36"/>
      <c r="C44" s="36"/>
      <c r="D44" s="36"/>
      <c r="E44" s="36"/>
      <c r="F44" s="36"/>
      <c r="G44" s="36"/>
    </row>
    <row r="45" spans="1:7" x14ac:dyDescent="0.15">
      <c r="A45" s="4"/>
      <c r="B45" s="36"/>
      <c r="C45" s="36"/>
      <c r="D45" s="36"/>
      <c r="E45" s="36"/>
      <c r="F45" s="36"/>
      <c r="G45" s="36"/>
    </row>
    <row r="46" spans="1:7" x14ac:dyDescent="0.15">
      <c r="A46" s="4"/>
      <c r="B46" s="36"/>
      <c r="C46" s="36"/>
      <c r="D46" s="36"/>
      <c r="E46" s="36"/>
      <c r="F46" s="36"/>
      <c r="G46" s="36"/>
    </row>
    <row r="47" spans="1:7" x14ac:dyDescent="0.15">
      <c r="A47" s="4"/>
      <c r="B47" s="36"/>
      <c r="C47" s="36"/>
      <c r="D47" s="36"/>
      <c r="E47" s="36"/>
      <c r="F47" s="36"/>
      <c r="G47" s="36"/>
    </row>
    <row r="48" spans="1:7" x14ac:dyDescent="0.15">
      <c r="A48" s="4"/>
      <c r="B48" s="36"/>
      <c r="C48" s="36"/>
      <c r="D48" s="36"/>
      <c r="E48" s="36"/>
      <c r="F48" s="36"/>
      <c r="G48" s="36"/>
    </row>
    <row r="49" spans="1:7" x14ac:dyDescent="0.15">
      <c r="A49" s="4"/>
      <c r="B49" s="36"/>
      <c r="C49" s="36"/>
      <c r="D49" s="36"/>
      <c r="E49" s="36"/>
      <c r="F49" s="36"/>
      <c r="G49" s="36"/>
    </row>
    <row r="50" spans="1:7" x14ac:dyDescent="0.15">
      <c r="A50" s="4"/>
      <c r="B50" s="36"/>
      <c r="C50" s="36"/>
      <c r="D50" s="36"/>
      <c r="E50" s="36"/>
      <c r="F50" s="36"/>
      <c r="G50" s="36"/>
    </row>
    <row r="51" spans="1:7" x14ac:dyDescent="0.15">
      <c r="A51" s="4"/>
      <c r="B51" s="36"/>
      <c r="C51" s="36"/>
      <c r="D51" s="36"/>
      <c r="E51" s="36"/>
      <c r="F51" s="36"/>
      <c r="G51" s="36"/>
    </row>
    <row r="52" spans="1:7" x14ac:dyDescent="0.15">
      <c r="A52" s="4"/>
      <c r="B52" s="36"/>
      <c r="C52" s="36"/>
      <c r="D52" s="36"/>
      <c r="E52" s="36"/>
      <c r="F52" s="36"/>
      <c r="G52" s="36"/>
    </row>
    <row r="53" spans="1:7" x14ac:dyDescent="0.15">
      <c r="A53" s="4"/>
    </row>
    <row r="54" spans="1:7" x14ac:dyDescent="0.15">
      <c r="A54" s="4"/>
    </row>
    <row r="55" spans="1:7" x14ac:dyDescent="0.15">
      <c r="A55" s="4"/>
    </row>
    <row r="56" spans="1:7" x14ac:dyDescent="0.15">
      <c r="A56" s="4"/>
    </row>
    <row r="57" spans="1:7" x14ac:dyDescent="0.15">
      <c r="A57" s="4"/>
    </row>
    <row r="58" spans="1:7" x14ac:dyDescent="0.15">
      <c r="A58" s="4"/>
    </row>
    <row r="59" spans="1:7" x14ac:dyDescent="0.15">
      <c r="A59" s="4"/>
    </row>
    <row r="60" spans="1:7" x14ac:dyDescent="0.15">
      <c r="A60" s="4"/>
    </row>
    <row r="61" spans="1:7" x14ac:dyDescent="0.15">
      <c r="A61" s="4"/>
    </row>
    <row r="62" spans="1:7" x14ac:dyDescent="0.15">
      <c r="A62" s="4"/>
    </row>
    <row r="63" spans="1:7" x14ac:dyDescent="0.15">
      <c r="A63" s="4"/>
    </row>
    <row r="64" spans="1:7" x14ac:dyDescent="0.15">
      <c r="A64" s="4"/>
    </row>
    <row r="65" spans="1:1" x14ac:dyDescent="0.15">
      <c r="A65" s="4"/>
    </row>
    <row r="66" spans="1:1" x14ac:dyDescent="0.15">
      <c r="A66" s="4"/>
    </row>
    <row r="67" spans="1:1" x14ac:dyDescent="0.15">
      <c r="A67" s="4"/>
    </row>
    <row r="68" spans="1:1" x14ac:dyDescent="0.15">
      <c r="A68" s="4"/>
    </row>
    <row r="69" spans="1:1" x14ac:dyDescent="0.15">
      <c r="A69" s="4"/>
    </row>
    <row r="70" spans="1:1" x14ac:dyDescent="0.15">
      <c r="A70" s="4"/>
    </row>
    <row r="71" spans="1:1" x14ac:dyDescent="0.15">
      <c r="A71" s="4"/>
    </row>
    <row r="72" spans="1:1" x14ac:dyDescent="0.15">
      <c r="A72" s="4"/>
    </row>
    <row r="73" spans="1:1" x14ac:dyDescent="0.15">
      <c r="A73" s="4"/>
    </row>
    <row r="74" spans="1:1" x14ac:dyDescent="0.15">
      <c r="A74" s="4"/>
    </row>
    <row r="75" spans="1:1" x14ac:dyDescent="0.15">
      <c r="A75" s="4"/>
    </row>
    <row r="76" spans="1:1" x14ac:dyDescent="0.15">
      <c r="A76" s="4"/>
    </row>
    <row r="77" spans="1:1" x14ac:dyDescent="0.15">
      <c r="A77" s="4"/>
    </row>
    <row r="78" spans="1:1" x14ac:dyDescent="0.15">
      <c r="A78" s="4"/>
    </row>
    <row r="79" spans="1:1" x14ac:dyDescent="0.15">
      <c r="A79" s="4"/>
    </row>
    <row r="80" spans="1:1" x14ac:dyDescent="0.15">
      <c r="A80" s="4"/>
    </row>
    <row r="81" spans="1:1" x14ac:dyDescent="0.15">
      <c r="A81" s="4"/>
    </row>
    <row r="82" spans="1:1" x14ac:dyDescent="0.15">
      <c r="A82" s="4"/>
    </row>
    <row r="83" spans="1:1" x14ac:dyDescent="0.15">
      <c r="A83" s="4"/>
    </row>
    <row r="84" spans="1:1" x14ac:dyDescent="0.15">
      <c r="A84" s="4"/>
    </row>
    <row r="85" spans="1:1" x14ac:dyDescent="0.15">
      <c r="A85" s="4"/>
    </row>
    <row r="86" spans="1:1" x14ac:dyDescent="0.15">
      <c r="A86" s="4"/>
    </row>
    <row r="87" spans="1:1" x14ac:dyDescent="0.15">
      <c r="A87" s="4"/>
    </row>
    <row r="88" spans="1:1" x14ac:dyDescent="0.15">
      <c r="A88" s="4"/>
    </row>
    <row r="89" spans="1:1" x14ac:dyDescent="0.15">
      <c r="A89" s="4"/>
    </row>
    <row r="90" spans="1:1" x14ac:dyDescent="0.15">
      <c r="A90" s="4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  <row r="125" spans="1:1" x14ac:dyDescent="0.15">
      <c r="A125" s="37"/>
    </row>
    <row r="126" spans="1:1" x14ac:dyDescent="0.15">
      <c r="A126" s="37"/>
    </row>
    <row r="127" spans="1:1" x14ac:dyDescent="0.15">
      <c r="A127" s="37"/>
    </row>
    <row r="128" spans="1:1" x14ac:dyDescent="0.15">
      <c r="A128" s="37"/>
    </row>
    <row r="129" spans="1:1" x14ac:dyDescent="0.15">
      <c r="A129" s="37"/>
    </row>
    <row r="130" spans="1:1" x14ac:dyDescent="0.15">
      <c r="A130" s="37"/>
    </row>
    <row r="131" spans="1:1" x14ac:dyDescent="0.15">
      <c r="A131" s="37"/>
    </row>
    <row r="132" spans="1:1" x14ac:dyDescent="0.15">
      <c r="A132" s="37"/>
    </row>
    <row r="133" spans="1:1" x14ac:dyDescent="0.15">
      <c r="A133" s="37"/>
    </row>
    <row r="134" spans="1:1" x14ac:dyDescent="0.15">
      <c r="A134" s="37"/>
    </row>
    <row r="135" spans="1:1" x14ac:dyDescent="0.15">
      <c r="A135" s="37"/>
    </row>
    <row r="136" spans="1:1" x14ac:dyDescent="0.15">
      <c r="A136" s="37"/>
    </row>
    <row r="137" spans="1:1" x14ac:dyDescent="0.15">
      <c r="A137" s="37"/>
    </row>
    <row r="138" spans="1:1" x14ac:dyDescent="0.15">
      <c r="A138" s="37"/>
    </row>
    <row r="139" spans="1:1" x14ac:dyDescent="0.15">
      <c r="A139" s="37"/>
    </row>
    <row r="140" spans="1:1" x14ac:dyDescent="0.15">
      <c r="A140" s="37"/>
    </row>
    <row r="141" spans="1:1" x14ac:dyDescent="0.15">
      <c r="A141" s="37"/>
    </row>
    <row r="142" spans="1:1" x14ac:dyDescent="0.15">
      <c r="A142" s="37"/>
    </row>
    <row r="143" spans="1:1" x14ac:dyDescent="0.15">
      <c r="A143" s="37"/>
    </row>
    <row r="144" spans="1:1" x14ac:dyDescent="0.15">
      <c r="A144" s="37"/>
    </row>
    <row r="145" spans="1:1" x14ac:dyDescent="0.15">
      <c r="A145" s="37"/>
    </row>
    <row r="146" spans="1:1" x14ac:dyDescent="0.15">
      <c r="A146" s="37"/>
    </row>
    <row r="147" spans="1:1" x14ac:dyDescent="0.15">
      <c r="A147" s="37"/>
    </row>
    <row r="148" spans="1:1" x14ac:dyDescent="0.15">
      <c r="A148" s="37"/>
    </row>
    <row r="149" spans="1:1" x14ac:dyDescent="0.15">
      <c r="A149" s="37"/>
    </row>
    <row r="150" spans="1:1" x14ac:dyDescent="0.15">
      <c r="A150" s="37"/>
    </row>
    <row r="151" spans="1:1" x14ac:dyDescent="0.15">
      <c r="A151" s="37"/>
    </row>
    <row r="152" spans="1:1" x14ac:dyDescent="0.15">
      <c r="A152" s="37"/>
    </row>
    <row r="153" spans="1:1" x14ac:dyDescent="0.15">
      <c r="A153" s="37"/>
    </row>
    <row r="154" spans="1:1" x14ac:dyDescent="0.15">
      <c r="A154" s="37"/>
    </row>
    <row r="155" spans="1:1" x14ac:dyDescent="0.15">
      <c r="A155" s="37"/>
    </row>
    <row r="156" spans="1:1" x14ac:dyDescent="0.15">
      <c r="A156" s="37"/>
    </row>
    <row r="157" spans="1:1" x14ac:dyDescent="0.15">
      <c r="A157" s="37"/>
    </row>
    <row r="158" spans="1:1" x14ac:dyDescent="0.15">
      <c r="A158" s="37"/>
    </row>
    <row r="159" spans="1:1" x14ac:dyDescent="0.15">
      <c r="A159" s="37"/>
    </row>
    <row r="160" spans="1:1" x14ac:dyDescent="0.15">
      <c r="A160" s="37"/>
    </row>
    <row r="161" spans="1:1" x14ac:dyDescent="0.15">
      <c r="A161" s="37"/>
    </row>
    <row r="162" spans="1:1" x14ac:dyDescent="0.15">
      <c r="A162" s="37"/>
    </row>
    <row r="163" spans="1:1" x14ac:dyDescent="0.15">
      <c r="A163" s="37"/>
    </row>
    <row r="164" spans="1:1" x14ac:dyDescent="0.15">
      <c r="A164" s="37"/>
    </row>
    <row r="165" spans="1:1" x14ac:dyDescent="0.15">
      <c r="A165" s="37"/>
    </row>
    <row r="166" spans="1:1" x14ac:dyDescent="0.15">
      <c r="A166" s="37"/>
    </row>
    <row r="167" spans="1:1" x14ac:dyDescent="0.15">
      <c r="A167" s="37"/>
    </row>
    <row r="168" spans="1:1" x14ac:dyDescent="0.15">
      <c r="A168" s="37"/>
    </row>
    <row r="169" spans="1:1" x14ac:dyDescent="0.15">
      <c r="A169" s="37"/>
    </row>
    <row r="170" spans="1:1" x14ac:dyDescent="0.15">
      <c r="A170" s="37"/>
    </row>
    <row r="171" spans="1:1" x14ac:dyDescent="0.15">
      <c r="A171" s="37"/>
    </row>
    <row r="172" spans="1:1" x14ac:dyDescent="0.15">
      <c r="A172" s="37"/>
    </row>
    <row r="173" spans="1:1" x14ac:dyDescent="0.15">
      <c r="A173" s="37"/>
    </row>
    <row r="174" spans="1:1" x14ac:dyDescent="0.15">
      <c r="A174" s="37"/>
    </row>
    <row r="175" spans="1:1" x14ac:dyDescent="0.15">
      <c r="A175" s="37"/>
    </row>
    <row r="176" spans="1:1" x14ac:dyDescent="0.15">
      <c r="A176" s="37"/>
    </row>
    <row r="177" spans="1:1" x14ac:dyDescent="0.15">
      <c r="A177" s="37"/>
    </row>
    <row r="178" spans="1:1" x14ac:dyDescent="0.15">
      <c r="A178" s="37"/>
    </row>
    <row r="179" spans="1:1" x14ac:dyDescent="0.15">
      <c r="A179" s="37"/>
    </row>
    <row r="180" spans="1:1" x14ac:dyDescent="0.15">
      <c r="A180" s="37"/>
    </row>
    <row r="181" spans="1:1" x14ac:dyDescent="0.15">
      <c r="A181" s="37"/>
    </row>
    <row r="182" spans="1:1" x14ac:dyDescent="0.15">
      <c r="A182" s="37"/>
    </row>
    <row r="183" spans="1:1" x14ac:dyDescent="0.15">
      <c r="A183" s="37"/>
    </row>
    <row r="184" spans="1:1" x14ac:dyDescent="0.15">
      <c r="A184" s="37"/>
    </row>
    <row r="185" spans="1:1" x14ac:dyDescent="0.15">
      <c r="A185" s="37"/>
    </row>
    <row r="186" spans="1:1" x14ac:dyDescent="0.15">
      <c r="A186" s="37"/>
    </row>
    <row r="187" spans="1:1" x14ac:dyDescent="0.15">
      <c r="A187" s="37"/>
    </row>
    <row r="188" spans="1:1" x14ac:dyDescent="0.15">
      <c r="A188" s="37"/>
    </row>
    <row r="189" spans="1:1" x14ac:dyDescent="0.15">
      <c r="A189" s="37"/>
    </row>
    <row r="190" spans="1:1" x14ac:dyDescent="0.15">
      <c r="A190" s="37"/>
    </row>
    <row r="191" spans="1:1" x14ac:dyDescent="0.15">
      <c r="A191" s="37"/>
    </row>
    <row r="192" spans="1:1" x14ac:dyDescent="0.15">
      <c r="A192" s="37"/>
    </row>
    <row r="193" spans="1:1" x14ac:dyDescent="0.15">
      <c r="A193" s="37"/>
    </row>
    <row r="194" spans="1:1" x14ac:dyDescent="0.15">
      <c r="A194" s="37"/>
    </row>
    <row r="195" spans="1:1" x14ac:dyDescent="0.15">
      <c r="A195" s="37"/>
    </row>
    <row r="196" spans="1:1" x14ac:dyDescent="0.15">
      <c r="A196" s="37"/>
    </row>
    <row r="197" spans="1:1" x14ac:dyDescent="0.15">
      <c r="A197" s="37"/>
    </row>
    <row r="198" spans="1:1" x14ac:dyDescent="0.15">
      <c r="A198" s="37"/>
    </row>
    <row r="199" spans="1:1" x14ac:dyDescent="0.15">
      <c r="A199" s="37"/>
    </row>
    <row r="200" spans="1:1" x14ac:dyDescent="0.15">
      <c r="A200" s="37"/>
    </row>
    <row r="201" spans="1:1" x14ac:dyDescent="0.15">
      <c r="A201" s="37"/>
    </row>
    <row r="202" spans="1:1" x14ac:dyDescent="0.15">
      <c r="A202" s="37"/>
    </row>
    <row r="203" spans="1:1" x14ac:dyDescent="0.15">
      <c r="A203" s="37"/>
    </row>
    <row r="204" spans="1:1" x14ac:dyDescent="0.15">
      <c r="A204" s="37"/>
    </row>
    <row r="205" spans="1:1" x14ac:dyDescent="0.15">
      <c r="A205" s="37"/>
    </row>
    <row r="206" spans="1:1" x14ac:dyDescent="0.15">
      <c r="A206" s="37"/>
    </row>
    <row r="207" spans="1:1" x14ac:dyDescent="0.15">
      <c r="A207" s="37"/>
    </row>
    <row r="208" spans="1:1" x14ac:dyDescent="0.15">
      <c r="A208" s="37"/>
    </row>
    <row r="209" spans="1:1" x14ac:dyDescent="0.15">
      <c r="A209" s="37"/>
    </row>
    <row r="210" spans="1:1" x14ac:dyDescent="0.15">
      <c r="A210" s="37"/>
    </row>
    <row r="211" spans="1:1" x14ac:dyDescent="0.15">
      <c r="A211" s="37"/>
    </row>
    <row r="212" spans="1:1" x14ac:dyDescent="0.15">
      <c r="A212" s="37"/>
    </row>
    <row r="213" spans="1:1" x14ac:dyDescent="0.15">
      <c r="A213" s="37"/>
    </row>
    <row r="214" spans="1:1" x14ac:dyDescent="0.15">
      <c r="A214" s="37"/>
    </row>
    <row r="215" spans="1:1" x14ac:dyDescent="0.15">
      <c r="A215" s="37"/>
    </row>
    <row r="216" spans="1:1" x14ac:dyDescent="0.15">
      <c r="A216" s="37"/>
    </row>
    <row r="217" spans="1:1" x14ac:dyDescent="0.15">
      <c r="A217" s="37"/>
    </row>
    <row r="218" spans="1:1" x14ac:dyDescent="0.15">
      <c r="A218" s="37"/>
    </row>
    <row r="219" spans="1:1" x14ac:dyDescent="0.15">
      <c r="A219" s="37"/>
    </row>
    <row r="220" spans="1:1" x14ac:dyDescent="0.15">
      <c r="A220" s="37"/>
    </row>
    <row r="221" spans="1:1" x14ac:dyDescent="0.15">
      <c r="A221" s="37"/>
    </row>
    <row r="222" spans="1:1" x14ac:dyDescent="0.15">
      <c r="A222" s="37"/>
    </row>
    <row r="223" spans="1:1" x14ac:dyDescent="0.15">
      <c r="A223" s="37"/>
    </row>
    <row r="224" spans="1:1" x14ac:dyDescent="0.15">
      <c r="A224" s="37"/>
    </row>
    <row r="225" spans="1:1" x14ac:dyDescent="0.15">
      <c r="A225" s="37"/>
    </row>
    <row r="226" spans="1:1" x14ac:dyDescent="0.15">
      <c r="A226" s="37"/>
    </row>
    <row r="227" spans="1:1" x14ac:dyDescent="0.15">
      <c r="A227" s="37"/>
    </row>
    <row r="228" spans="1:1" x14ac:dyDescent="0.15">
      <c r="A228" s="37"/>
    </row>
    <row r="229" spans="1:1" x14ac:dyDescent="0.15">
      <c r="A229" s="37"/>
    </row>
    <row r="230" spans="1:1" x14ac:dyDescent="0.15">
      <c r="A230" s="37"/>
    </row>
    <row r="231" spans="1:1" x14ac:dyDescent="0.15">
      <c r="A231" s="37"/>
    </row>
    <row r="232" spans="1:1" x14ac:dyDescent="0.15">
      <c r="A232" s="37"/>
    </row>
    <row r="233" spans="1:1" x14ac:dyDescent="0.15">
      <c r="A233" s="37"/>
    </row>
    <row r="234" spans="1:1" x14ac:dyDescent="0.15">
      <c r="A234" s="37"/>
    </row>
    <row r="235" spans="1:1" x14ac:dyDescent="0.15">
      <c r="A235" s="37"/>
    </row>
    <row r="236" spans="1:1" x14ac:dyDescent="0.15">
      <c r="A236" s="37"/>
    </row>
    <row r="237" spans="1:1" x14ac:dyDescent="0.15">
      <c r="A237" s="37"/>
    </row>
    <row r="238" spans="1:1" x14ac:dyDescent="0.15">
      <c r="A238" s="37"/>
    </row>
    <row r="239" spans="1:1" x14ac:dyDescent="0.15">
      <c r="A239" s="37"/>
    </row>
    <row r="240" spans="1:1" x14ac:dyDescent="0.15">
      <c r="A240" s="37"/>
    </row>
    <row r="241" spans="1:1" x14ac:dyDescent="0.15">
      <c r="A241" s="37"/>
    </row>
    <row r="242" spans="1:1" x14ac:dyDescent="0.15">
      <c r="A242" s="37"/>
    </row>
    <row r="243" spans="1:1" x14ac:dyDescent="0.15">
      <c r="A243" s="37"/>
    </row>
    <row r="244" spans="1:1" x14ac:dyDescent="0.15">
      <c r="A244" s="37"/>
    </row>
    <row r="245" spans="1:1" x14ac:dyDescent="0.15">
      <c r="A245" s="37"/>
    </row>
    <row r="246" spans="1:1" x14ac:dyDescent="0.15">
      <c r="A246" s="37"/>
    </row>
    <row r="247" spans="1:1" x14ac:dyDescent="0.15">
      <c r="A247" s="37"/>
    </row>
    <row r="248" spans="1:1" x14ac:dyDescent="0.15">
      <c r="A248" s="37"/>
    </row>
    <row r="249" spans="1:1" x14ac:dyDescent="0.15">
      <c r="A249" s="37"/>
    </row>
    <row r="250" spans="1:1" x14ac:dyDescent="0.15">
      <c r="A250" s="37"/>
    </row>
    <row r="251" spans="1:1" x14ac:dyDescent="0.15">
      <c r="A251" s="37"/>
    </row>
    <row r="252" spans="1:1" x14ac:dyDescent="0.15">
      <c r="A252" s="37"/>
    </row>
    <row r="253" spans="1:1" x14ac:dyDescent="0.15">
      <c r="A253" s="37"/>
    </row>
    <row r="254" spans="1:1" x14ac:dyDescent="0.15">
      <c r="A254" s="37"/>
    </row>
    <row r="255" spans="1:1" x14ac:dyDescent="0.15">
      <c r="A255" s="37"/>
    </row>
    <row r="256" spans="1:1" x14ac:dyDescent="0.15">
      <c r="A256" s="37"/>
    </row>
    <row r="257" spans="1:1" x14ac:dyDescent="0.15">
      <c r="A257" s="37"/>
    </row>
    <row r="258" spans="1:1" x14ac:dyDescent="0.15">
      <c r="A258" s="37"/>
    </row>
    <row r="259" spans="1:1" x14ac:dyDescent="0.15">
      <c r="A259" s="37"/>
    </row>
    <row r="260" spans="1:1" x14ac:dyDescent="0.15">
      <c r="A260" s="37"/>
    </row>
    <row r="261" spans="1:1" x14ac:dyDescent="0.15">
      <c r="A261" s="37"/>
    </row>
    <row r="262" spans="1:1" x14ac:dyDescent="0.15">
      <c r="A262" s="37"/>
    </row>
    <row r="263" spans="1:1" x14ac:dyDescent="0.15">
      <c r="A263" s="37"/>
    </row>
    <row r="264" spans="1:1" x14ac:dyDescent="0.15">
      <c r="A264" s="37"/>
    </row>
    <row r="265" spans="1:1" x14ac:dyDescent="0.15">
      <c r="A265" s="37"/>
    </row>
    <row r="266" spans="1:1" x14ac:dyDescent="0.15">
      <c r="A266" s="37"/>
    </row>
    <row r="267" spans="1:1" x14ac:dyDescent="0.15">
      <c r="A267" s="37"/>
    </row>
    <row r="268" spans="1:1" x14ac:dyDescent="0.15">
      <c r="A268" s="37"/>
    </row>
    <row r="269" spans="1:1" x14ac:dyDescent="0.15">
      <c r="A269" s="37"/>
    </row>
    <row r="270" spans="1:1" x14ac:dyDescent="0.15">
      <c r="A270" s="37"/>
    </row>
    <row r="271" spans="1:1" x14ac:dyDescent="0.15">
      <c r="A271" s="37"/>
    </row>
    <row r="272" spans="1:1" x14ac:dyDescent="0.15">
      <c r="A272" s="37"/>
    </row>
    <row r="273" spans="1:1" x14ac:dyDescent="0.15">
      <c r="A273" s="37"/>
    </row>
    <row r="274" spans="1:1" x14ac:dyDescent="0.15">
      <c r="A274" s="37"/>
    </row>
    <row r="275" spans="1:1" x14ac:dyDescent="0.15">
      <c r="A275" s="37"/>
    </row>
    <row r="276" spans="1:1" x14ac:dyDescent="0.15">
      <c r="A276" s="37"/>
    </row>
    <row r="277" spans="1:1" x14ac:dyDescent="0.15">
      <c r="A277" s="37"/>
    </row>
    <row r="278" spans="1:1" x14ac:dyDescent="0.15">
      <c r="A278" s="37"/>
    </row>
    <row r="279" spans="1:1" x14ac:dyDescent="0.15">
      <c r="A279" s="37"/>
    </row>
    <row r="280" spans="1:1" x14ac:dyDescent="0.15">
      <c r="A280" s="37"/>
    </row>
    <row r="281" spans="1:1" x14ac:dyDescent="0.15">
      <c r="A281" s="37"/>
    </row>
    <row r="282" spans="1:1" x14ac:dyDescent="0.15">
      <c r="A282" s="37"/>
    </row>
    <row r="283" spans="1:1" x14ac:dyDescent="0.15">
      <c r="A283" s="37"/>
    </row>
    <row r="284" spans="1:1" x14ac:dyDescent="0.15">
      <c r="A284" s="37"/>
    </row>
    <row r="285" spans="1:1" x14ac:dyDescent="0.15">
      <c r="A285" s="37"/>
    </row>
    <row r="286" spans="1:1" x14ac:dyDescent="0.15">
      <c r="A286" s="37"/>
    </row>
    <row r="287" spans="1:1" x14ac:dyDescent="0.15">
      <c r="A287" s="37"/>
    </row>
    <row r="288" spans="1:1" x14ac:dyDescent="0.15">
      <c r="A288" s="37"/>
    </row>
    <row r="289" spans="1:1" x14ac:dyDescent="0.15">
      <c r="A289" s="37"/>
    </row>
    <row r="290" spans="1:1" x14ac:dyDescent="0.15">
      <c r="A290" s="37"/>
    </row>
    <row r="291" spans="1:1" x14ac:dyDescent="0.15">
      <c r="A291" s="37"/>
    </row>
    <row r="292" spans="1:1" x14ac:dyDescent="0.15">
      <c r="A292" s="37"/>
    </row>
    <row r="293" spans="1:1" x14ac:dyDescent="0.15">
      <c r="A293" s="37"/>
    </row>
    <row r="294" spans="1:1" x14ac:dyDescent="0.15">
      <c r="A294" s="37"/>
    </row>
    <row r="295" spans="1:1" x14ac:dyDescent="0.15">
      <c r="A295" s="37"/>
    </row>
    <row r="296" spans="1:1" x14ac:dyDescent="0.15">
      <c r="A296" s="37"/>
    </row>
    <row r="297" spans="1:1" x14ac:dyDescent="0.15">
      <c r="A297" s="37"/>
    </row>
    <row r="298" spans="1:1" x14ac:dyDescent="0.15">
      <c r="A298" s="37"/>
    </row>
    <row r="299" spans="1:1" x14ac:dyDescent="0.15">
      <c r="A299" s="37"/>
    </row>
    <row r="300" spans="1:1" x14ac:dyDescent="0.15">
      <c r="A300" s="37"/>
    </row>
    <row r="301" spans="1:1" x14ac:dyDescent="0.15">
      <c r="A301" s="37"/>
    </row>
    <row r="302" spans="1:1" x14ac:dyDescent="0.15">
      <c r="A302" s="37"/>
    </row>
    <row r="303" spans="1:1" x14ac:dyDescent="0.15">
      <c r="A303" s="37"/>
    </row>
    <row r="304" spans="1:1" x14ac:dyDescent="0.15">
      <c r="A304" s="37"/>
    </row>
    <row r="305" spans="1:1" x14ac:dyDescent="0.15">
      <c r="A305" s="37"/>
    </row>
    <row r="306" spans="1:1" x14ac:dyDescent="0.15">
      <c r="A306" s="37"/>
    </row>
    <row r="307" spans="1:1" x14ac:dyDescent="0.15">
      <c r="A307" s="37"/>
    </row>
    <row r="308" spans="1:1" x14ac:dyDescent="0.15">
      <c r="A308" s="37"/>
    </row>
    <row r="309" spans="1:1" x14ac:dyDescent="0.15">
      <c r="A309" s="37"/>
    </row>
    <row r="310" spans="1:1" x14ac:dyDescent="0.15">
      <c r="A310" s="37"/>
    </row>
    <row r="311" spans="1:1" x14ac:dyDescent="0.15">
      <c r="A311" s="37"/>
    </row>
    <row r="312" spans="1:1" x14ac:dyDescent="0.15">
      <c r="A312" s="37"/>
    </row>
    <row r="313" spans="1:1" x14ac:dyDescent="0.15">
      <c r="A313" s="37"/>
    </row>
    <row r="314" spans="1:1" x14ac:dyDescent="0.15">
      <c r="A314" s="37"/>
    </row>
    <row r="315" spans="1:1" x14ac:dyDescent="0.15">
      <c r="A315" s="37"/>
    </row>
    <row r="316" spans="1:1" x14ac:dyDescent="0.15">
      <c r="A316" s="37"/>
    </row>
    <row r="317" spans="1:1" x14ac:dyDescent="0.15">
      <c r="A317" s="37"/>
    </row>
    <row r="318" spans="1:1" x14ac:dyDescent="0.15">
      <c r="A318" s="37"/>
    </row>
    <row r="319" spans="1:1" x14ac:dyDescent="0.15">
      <c r="A319" s="37"/>
    </row>
    <row r="320" spans="1:1" x14ac:dyDescent="0.15">
      <c r="A320" s="37"/>
    </row>
    <row r="321" spans="1:1" x14ac:dyDescent="0.15">
      <c r="A321" s="37"/>
    </row>
    <row r="322" spans="1:1" x14ac:dyDescent="0.15">
      <c r="A322" s="37"/>
    </row>
    <row r="323" spans="1:1" x14ac:dyDescent="0.15">
      <c r="A323" s="37"/>
    </row>
    <row r="324" spans="1:1" x14ac:dyDescent="0.15">
      <c r="A324" s="37"/>
    </row>
    <row r="325" spans="1:1" x14ac:dyDescent="0.15">
      <c r="A325" s="37"/>
    </row>
    <row r="326" spans="1:1" x14ac:dyDescent="0.15">
      <c r="A326" s="37"/>
    </row>
    <row r="327" spans="1:1" x14ac:dyDescent="0.15">
      <c r="A327" s="37"/>
    </row>
    <row r="328" spans="1:1" x14ac:dyDescent="0.15">
      <c r="A328" s="37"/>
    </row>
    <row r="329" spans="1:1" x14ac:dyDescent="0.15">
      <c r="A329" s="37"/>
    </row>
    <row r="330" spans="1:1" x14ac:dyDescent="0.15">
      <c r="A330" s="37"/>
    </row>
    <row r="331" spans="1:1" x14ac:dyDescent="0.15">
      <c r="A331" s="37"/>
    </row>
    <row r="332" spans="1:1" x14ac:dyDescent="0.15">
      <c r="A332" s="37"/>
    </row>
    <row r="333" spans="1:1" x14ac:dyDescent="0.15">
      <c r="A333" s="37"/>
    </row>
    <row r="334" spans="1:1" x14ac:dyDescent="0.15">
      <c r="A334" s="37"/>
    </row>
    <row r="335" spans="1:1" x14ac:dyDescent="0.15">
      <c r="A335" s="37"/>
    </row>
    <row r="336" spans="1:1" x14ac:dyDescent="0.15">
      <c r="A336" s="37"/>
    </row>
    <row r="337" spans="1:1" x14ac:dyDescent="0.15">
      <c r="A337" s="37"/>
    </row>
    <row r="338" spans="1:1" x14ac:dyDescent="0.15">
      <c r="A338" s="37"/>
    </row>
    <row r="339" spans="1:1" x14ac:dyDescent="0.15">
      <c r="A339" s="37"/>
    </row>
    <row r="340" spans="1:1" x14ac:dyDescent="0.15">
      <c r="A340" s="37"/>
    </row>
    <row r="341" spans="1:1" x14ac:dyDescent="0.15">
      <c r="A341" s="37"/>
    </row>
    <row r="342" spans="1:1" x14ac:dyDescent="0.15">
      <c r="A342" s="37"/>
    </row>
    <row r="343" spans="1:1" x14ac:dyDescent="0.15">
      <c r="A343" s="37"/>
    </row>
    <row r="344" spans="1:1" x14ac:dyDescent="0.15">
      <c r="A344" s="37"/>
    </row>
    <row r="345" spans="1:1" x14ac:dyDescent="0.15">
      <c r="A345" s="37"/>
    </row>
    <row r="346" spans="1:1" x14ac:dyDescent="0.15">
      <c r="A346" s="37"/>
    </row>
    <row r="347" spans="1:1" x14ac:dyDescent="0.15">
      <c r="A347" s="37"/>
    </row>
    <row r="348" spans="1:1" x14ac:dyDescent="0.15">
      <c r="A348" s="37"/>
    </row>
    <row r="349" spans="1:1" x14ac:dyDescent="0.15">
      <c r="A349" s="37"/>
    </row>
    <row r="350" spans="1:1" x14ac:dyDescent="0.15">
      <c r="A350" s="37"/>
    </row>
    <row r="351" spans="1:1" x14ac:dyDescent="0.15">
      <c r="A351" s="37"/>
    </row>
    <row r="352" spans="1:1" x14ac:dyDescent="0.15">
      <c r="A352" s="37"/>
    </row>
    <row r="353" spans="1:1" x14ac:dyDescent="0.15">
      <c r="A353" s="37"/>
    </row>
    <row r="354" spans="1:1" x14ac:dyDescent="0.15">
      <c r="A354" s="37"/>
    </row>
    <row r="355" spans="1:1" x14ac:dyDescent="0.15">
      <c r="A355" s="37"/>
    </row>
    <row r="356" spans="1:1" x14ac:dyDescent="0.15">
      <c r="A356" s="37"/>
    </row>
    <row r="357" spans="1:1" x14ac:dyDescent="0.15">
      <c r="A357" s="37"/>
    </row>
    <row r="358" spans="1:1" x14ac:dyDescent="0.15">
      <c r="A358" s="37"/>
    </row>
    <row r="359" spans="1:1" x14ac:dyDescent="0.15">
      <c r="A359" s="37"/>
    </row>
    <row r="360" spans="1:1" x14ac:dyDescent="0.15">
      <c r="A360" s="37"/>
    </row>
    <row r="361" spans="1:1" x14ac:dyDescent="0.15">
      <c r="A361" s="37"/>
    </row>
    <row r="362" spans="1:1" x14ac:dyDescent="0.15">
      <c r="A362" s="37"/>
    </row>
    <row r="363" spans="1:1" x14ac:dyDescent="0.15">
      <c r="A363" s="37"/>
    </row>
    <row r="364" spans="1:1" x14ac:dyDescent="0.15">
      <c r="A364" s="37"/>
    </row>
    <row r="365" spans="1:1" x14ac:dyDescent="0.15">
      <c r="A365" s="37"/>
    </row>
    <row r="366" spans="1:1" x14ac:dyDescent="0.15">
      <c r="A366" s="37"/>
    </row>
    <row r="367" spans="1:1" x14ac:dyDescent="0.15">
      <c r="A367" s="37"/>
    </row>
    <row r="368" spans="1:1" x14ac:dyDescent="0.15">
      <c r="A368" s="37"/>
    </row>
    <row r="369" spans="1:1" x14ac:dyDescent="0.15">
      <c r="A369" s="37"/>
    </row>
    <row r="370" spans="1:1" x14ac:dyDescent="0.15">
      <c r="A370" s="37"/>
    </row>
    <row r="371" spans="1:1" x14ac:dyDescent="0.15">
      <c r="A371" s="37"/>
    </row>
    <row r="372" spans="1:1" x14ac:dyDescent="0.15">
      <c r="A372" s="37"/>
    </row>
    <row r="373" spans="1:1" x14ac:dyDescent="0.15">
      <c r="A373" s="37"/>
    </row>
    <row r="374" spans="1:1" x14ac:dyDescent="0.15">
      <c r="A374" s="37"/>
    </row>
    <row r="375" spans="1:1" x14ac:dyDescent="0.15">
      <c r="A375" s="37"/>
    </row>
    <row r="376" spans="1:1" x14ac:dyDescent="0.15">
      <c r="A376" s="37"/>
    </row>
    <row r="377" spans="1:1" x14ac:dyDescent="0.15">
      <c r="A377" s="37"/>
    </row>
    <row r="378" spans="1:1" x14ac:dyDescent="0.15">
      <c r="A378" s="37"/>
    </row>
    <row r="379" spans="1:1" x14ac:dyDescent="0.15">
      <c r="A379" s="37"/>
    </row>
    <row r="380" spans="1:1" x14ac:dyDescent="0.15">
      <c r="A380" s="37"/>
    </row>
    <row r="381" spans="1:1" x14ac:dyDescent="0.15">
      <c r="A381" s="37"/>
    </row>
    <row r="382" spans="1:1" x14ac:dyDescent="0.15">
      <c r="A382" s="37"/>
    </row>
    <row r="383" spans="1:1" x14ac:dyDescent="0.15">
      <c r="A383" s="37"/>
    </row>
    <row r="384" spans="1:1" x14ac:dyDescent="0.15">
      <c r="A384" s="37"/>
    </row>
    <row r="385" spans="1:1" x14ac:dyDescent="0.15">
      <c r="A385" s="37"/>
    </row>
    <row r="386" spans="1:1" x14ac:dyDescent="0.15">
      <c r="A386" s="37"/>
    </row>
    <row r="387" spans="1:1" x14ac:dyDescent="0.15">
      <c r="A387" s="37"/>
    </row>
    <row r="388" spans="1:1" x14ac:dyDescent="0.15">
      <c r="A388" s="37"/>
    </row>
    <row r="389" spans="1:1" x14ac:dyDescent="0.15">
      <c r="A389" s="37"/>
    </row>
    <row r="390" spans="1:1" x14ac:dyDescent="0.15">
      <c r="A390" s="37"/>
    </row>
    <row r="391" spans="1:1" x14ac:dyDescent="0.15">
      <c r="A391" s="37"/>
    </row>
    <row r="392" spans="1:1" x14ac:dyDescent="0.15">
      <c r="A392" s="37"/>
    </row>
    <row r="393" spans="1:1" x14ac:dyDescent="0.15">
      <c r="A393" s="37"/>
    </row>
    <row r="394" spans="1:1" x14ac:dyDescent="0.15">
      <c r="A394" s="37"/>
    </row>
    <row r="395" spans="1:1" x14ac:dyDescent="0.15">
      <c r="A395" s="37"/>
    </row>
    <row r="396" spans="1:1" x14ac:dyDescent="0.15">
      <c r="A396" s="37"/>
    </row>
    <row r="397" spans="1:1" x14ac:dyDescent="0.15">
      <c r="A397" s="37"/>
    </row>
    <row r="398" spans="1:1" x14ac:dyDescent="0.15">
      <c r="A398" s="37"/>
    </row>
    <row r="399" spans="1:1" x14ac:dyDescent="0.15">
      <c r="A399" s="37"/>
    </row>
    <row r="400" spans="1:1" x14ac:dyDescent="0.15">
      <c r="A400" s="37"/>
    </row>
    <row r="401" spans="1:1" x14ac:dyDescent="0.15">
      <c r="A401" s="37"/>
    </row>
    <row r="402" spans="1:1" x14ac:dyDescent="0.15">
      <c r="A402" s="37"/>
    </row>
    <row r="403" spans="1:1" x14ac:dyDescent="0.15">
      <c r="A403" s="37"/>
    </row>
    <row r="404" spans="1:1" x14ac:dyDescent="0.15">
      <c r="A404" s="37"/>
    </row>
    <row r="405" spans="1:1" x14ac:dyDescent="0.15">
      <c r="A405" s="37"/>
    </row>
    <row r="406" spans="1:1" x14ac:dyDescent="0.15">
      <c r="A406" s="37"/>
    </row>
    <row r="407" spans="1:1" x14ac:dyDescent="0.15">
      <c r="A407" s="37"/>
    </row>
    <row r="408" spans="1:1" x14ac:dyDescent="0.15">
      <c r="A408" s="37"/>
    </row>
    <row r="409" spans="1:1" x14ac:dyDescent="0.15">
      <c r="A409" s="37"/>
    </row>
    <row r="410" spans="1:1" x14ac:dyDescent="0.15">
      <c r="A410" s="37"/>
    </row>
    <row r="411" spans="1:1" x14ac:dyDescent="0.15">
      <c r="A411" s="37"/>
    </row>
    <row r="412" spans="1:1" x14ac:dyDescent="0.15">
      <c r="A412" s="37"/>
    </row>
    <row r="413" spans="1:1" x14ac:dyDescent="0.15">
      <c r="A413" s="37"/>
    </row>
  </sheetData>
  <sheetProtection sheet="1" objects="1" scenarios="1"/>
  <mergeCells count="11">
    <mergeCell ref="A6:G6"/>
    <mergeCell ref="A1:G1"/>
    <mergeCell ref="A2:G2"/>
    <mergeCell ref="A3:G3"/>
    <mergeCell ref="A4:G4"/>
    <mergeCell ref="A5:G5"/>
    <mergeCell ref="C8:C9"/>
    <mergeCell ref="D8:D9"/>
    <mergeCell ref="E8:E9"/>
    <mergeCell ref="F8:F9"/>
    <mergeCell ref="G8:G9"/>
  </mergeCells>
  <printOptions horizontalCentered="1"/>
  <pageMargins left="0.2" right="0.23" top="0.39" bottom="0.28999999999999998" header="0.17" footer="0.28999999999999998"/>
  <pageSetup orientation="landscape" r:id="rId1"/>
  <headerFooter alignWithMargins="0">
    <oddFooter>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CB463-2106-4B45-801B-23CAB0F4153D}">
  <sheetPr>
    <pageSetUpPr fitToPage="1"/>
  </sheetPr>
  <dimension ref="A1:J413"/>
  <sheetViews>
    <sheetView zoomScaleNormal="100" workbookViewId="0">
      <selection activeCell="B33" sqref="B33"/>
    </sheetView>
  </sheetViews>
  <sheetFormatPr baseColWidth="10" defaultColWidth="8" defaultRowHeight="12" x14ac:dyDescent="0.15"/>
  <cols>
    <col min="1" max="1" width="4.83203125" style="38" customWidth="1"/>
    <col min="2" max="2" width="44.33203125" style="2" customWidth="1"/>
    <col min="3" max="7" width="12.83203125" style="2" customWidth="1"/>
    <col min="8" max="9" width="8" style="2"/>
    <col min="10" max="10" width="10.33203125" style="2" customWidth="1"/>
    <col min="11" max="16384" width="8" style="2"/>
  </cols>
  <sheetData>
    <row r="1" spans="1:10" s="1" customFormat="1" x14ac:dyDescent="0.15">
      <c r="A1" s="191" t="s">
        <v>58</v>
      </c>
      <c r="B1" s="191"/>
      <c r="C1" s="191"/>
      <c r="D1" s="191"/>
      <c r="E1" s="191"/>
      <c r="F1" s="191"/>
      <c r="G1" s="191"/>
    </row>
    <row r="2" spans="1:10" s="1" customFormat="1" x14ac:dyDescent="0.15">
      <c r="A2" s="192" t="str">
        <f>'[7]Cover Page'!B12</f>
        <v>Northeastern Illinois University</v>
      </c>
      <c r="B2" s="192"/>
      <c r="C2" s="192"/>
      <c r="D2" s="192"/>
      <c r="E2" s="192"/>
      <c r="F2" s="192"/>
      <c r="G2" s="192"/>
    </row>
    <row r="3" spans="1:10" s="1" customFormat="1" x14ac:dyDescent="0.15">
      <c r="A3" s="191" t="s">
        <v>59</v>
      </c>
      <c r="B3" s="191"/>
      <c r="C3" s="191"/>
      <c r="D3" s="191"/>
      <c r="E3" s="191"/>
      <c r="F3" s="191"/>
      <c r="G3" s="191"/>
    </row>
    <row r="4" spans="1:10" s="1" customFormat="1" x14ac:dyDescent="0.15">
      <c r="A4" s="191" t="s">
        <v>60</v>
      </c>
      <c r="B4" s="191"/>
      <c r="C4" s="191"/>
      <c r="D4" s="191"/>
      <c r="E4" s="191"/>
      <c r="F4" s="191"/>
      <c r="G4" s="191"/>
    </row>
    <row r="5" spans="1:10" s="1" customFormat="1" x14ac:dyDescent="0.15">
      <c r="A5" s="192">
        <f>CSU!A5</f>
        <v>2022</v>
      </c>
      <c r="B5" s="192"/>
      <c r="C5" s="192"/>
      <c r="D5" s="192"/>
      <c r="E5" s="192"/>
      <c r="F5" s="192"/>
      <c r="G5" s="192"/>
    </row>
    <row r="6" spans="1:10" x14ac:dyDescent="0.15">
      <c r="A6" s="187"/>
      <c r="B6" s="187"/>
      <c r="C6" s="187"/>
      <c r="D6" s="187"/>
      <c r="E6" s="187"/>
      <c r="F6" s="187"/>
      <c r="G6" s="187"/>
    </row>
    <row r="7" spans="1:10" ht="13" thickBot="1" x14ac:dyDescent="0.2">
      <c r="A7" s="39" t="s">
        <v>61</v>
      </c>
      <c r="B7" s="39" t="s">
        <v>62</v>
      </c>
      <c r="C7" s="39" t="s">
        <v>63</v>
      </c>
      <c r="D7" s="39" t="s">
        <v>64</v>
      </c>
      <c r="E7" s="39" t="s">
        <v>65</v>
      </c>
      <c r="F7" s="39" t="s">
        <v>66</v>
      </c>
      <c r="G7" s="39" t="s">
        <v>67</v>
      </c>
    </row>
    <row r="8" spans="1:10" ht="12" customHeight="1" x14ac:dyDescent="0.15">
      <c r="A8" s="4"/>
      <c r="C8" s="185" t="s">
        <v>68</v>
      </c>
      <c r="D8" s="185" t="s">
        <v>69</v>
      </c>
      <c r="E8" s="185" t="s">
        <v>70</v>
      </c>
      <c r="F8" s="185" t="s">
        <v>71</v>
      </c>
      <c r="G8" s="185" t="s">
        <v>72</v>
      </c>
    </row>
    <row r="9" spans="1:10" ht="13" thickBot="1" x14ac:dyDescent="0.2">
      <c r="A9" s="4"/>
      <c r="B9" s="2" t="s">
        <v>73</v>
      </c>
      <c r="C9" s="186"/>
      <c r="D9" s="186"/>
      <c r="E9" s="186"/>
      <c r="F9" s="186"/>
      <c r="G9" s="186"/>
    </row>
    <row r="10" spans="1:10" s="1" customFormat="1" ht="13" customHeight="1" x14ac:dyDescent="0.15">
      <c r="A10" s="40">
        <v>100</v>
      </c>
      <c r="B10" s="6" t="s">
        <v>74</v>
      </c>
      <c r="C10" s="7">
        <v>8226.7486899999931</v>
      </c>
      <c r="D10" s="8">
        <v>48426.270199999999</v>
      </c>
      <c r="E10" s="8">
        <v>42355.538070000039</v>
      </c>
      <c r="F10" s="8"/>
      <c r="G10" s="9">
        <v>14297.480819999953</v>
      </c>
      <c r="J10" s="41"/>
    </row>
    <row r="11" spans="1:10" ht="13" thickBot="1" x14ac:dyDescent="0.2">
      <c r="A11" s="42">
        <v>200</v>
      </c>
      <c r="B11" s="11" t="s">
        <v>75</v>
      </c>
      <c r="C11" s="12">
        <v>24493.4604</v>
      </c>
      <c r="D11" s="13">
        <v>47.349478000000005</v>
      </c>
      <c r="E11" s="13">
        <v>44.091561159999998</v>
      </c>
      <c r="F11" s="13">
        <v>0</v>
      </c>
      <c r="G11" s="14">
        <v>24496.718316840001</v>
      </c>
    </row>
    <row r="12" spans="1:10" ht="13.75" customHeight="1" thickTop="1" x14ac:dyDescent="0.15">
      <c r="A12" s="43">
        <v>201</v>
      </c>
      <c r="B12" s="16" t="s">
        <v>5</v>
      </c>
      <c r="C12" s="17">
        <v>1002.5049800000015</v>
      </c>
      <c r="D12" s="18">
        <v>33.461201550000006</v>
      </c>
      <c r="E12" s="18">
        <v>32.657580439999997</v>
      </c>
      <c r="F12" s="18">
        <v>0</v>
      </c>
      <c r="G12" s="19">
        <v>1003.3086011100015</v>
      </c>
    </row>
    <row r="13" spans="1:10" x14ac:dyDescent="0.15">
      <c r="A13" s="43">
        <v>202</v>
      </c>
      <c r="B13" s="16" t="s">
        <v>4</v>
      </c>
      <c r="C13" s="17">
        <v>23490.955419999998</v>
      </c>
      <c r="D13" s="18">
        <v>13.888276450000001</v>
      </c>
      <c r="E13" s="18">
        <v>11.433980720000001</v>
      </c>
      <c r="F13" s="18">
        <v>0</v>
      </c>
      <c r="G13" s="19">
        <v>23493.409715729998</v>
      </c>
    </row>
    <row r="14" spans="1:10" ht="13" thickBot="1" x14ac:dyDescent="0.2">
      <c r="A14" s="44">
        <v>300</v>
      </c>
      <c r="B14" s="45" t="s">
        <v>76</v>
      </c>
      <c r="C14" s="22">
        <v>975.54906000000119</v>
      </c>
      <c r="D14" s="23">
        <v>26379.563720000006</v>
      </c>
      <c r="E14" s="23">
        <v>25531.689029999998</v>
      </c>
      <c r="F14" s="23">
        <v>0</v>
      </c>
      <c r="G14" s="24">
        <v>1823.423750000009</v>
      </c>
    </row>
    <row r="15" spans="1:10" ht="13" thickTop="1" x14ac:dyDescent="0.15">
      <c r="A15" s="46">
        <v>301</v>
      </c>
      <c r="B15" s="26" t="s">
        <v>5</v>
      </c>
      <c r="C15" s="27">
        <v>975.54906000000119</v>
      </c>
      <c r="D15" s="28">
        <v>26379.563720000006</v>
      </c>
      <c r="E15" s="28">
        <v>25531.689029999998</v>
      </c>
      <c r="F15" s="28"/>
      <c r="G15" s="19">
        <v>1823.423750000009</v>
      </c>
      <c r="I15" s="47"/>
      <c r="J15" s="41"/>
    </row>
    <row r="16" spans="1:10" s="1" customFormat="1" x14ac:dyDescent="0.15">
      <c r="A16" s="46">
        <v>302</v>
      </c>
      <c r="B16" s="26" t="s">
        <v>4</v>
      </c>
      <c r="C16" s="27">
        <v>0</v>
      </c>
      <c r="D16" s="28"/>
      <c r="E16" s="28"/>
      <c r="F16" s="28"/>
      <c r="G16" s="19">
        <v>0</v>
      </c>
      <c r="I16" s="47"/>
    </row>
    <row r="17" spans="1:10" s="1" customFormat="1" ht="13" thickBot="1" x14ac:dyDescent="0.2">
      <c r="A17" s="44">
        <v>400</v>
      </c>
      <c r="B17" s="45" t="s">
        <v>77</v>
      </c>
      <c r="C17" s="22">
        <v>-261.1598699999995</v>
      </c>
      <c r="D17" s="23">
        <v>6427.9323700000014</v>
      </c>
      <c r="E17" s="23">
        <v>6564.7864099999979</v>
      </c>
      <c r="F17" s="23">
        <v>0</v>
      </c>
      <c r="G17" s="24">
        <v>-398.01390999999603</v>
      </c>
      <c r="I17" s="47"/>
    </row>
    <row r="18" spans="1:10" ht="13" thickTop="1" x14ac:dyDescent="0.15">
      <c r="A18" s="46">
        <v>401</v>
      </c>
      <c r="B18" s="26" t="s">
        <v>5</v>
      </c>
      <c r="C18" s="27">
        <v>-261.1598699999995</v>
      </c>
      <c r="D18" s="28">
        <v>6427.9323700000014</v>
      </c>
      <c r="E18" s="28">
        <v>6564.7864099999979</v>
      </c>
      <c r="F18" s="28"/>
      <c r="G18" s="19">
        <v>-398.01390999999603</v>
      </c>
      <c r="I18" s="47"/>
      <c r="J18" s="41"/>
    </row>
    <row r="19" spans="1:10" x14ac:dyDescent="0.15">
      <c r="A19" s="46">
        <v>402</v>
      </c>
      <c r="B19" s="26" t="s">
        <v>4</v>
      </c>
      <c r="C19" s="27">
        <v>0</v>
      </c>
      <c r="D19" s="28"/>
      <c r="E19" s="28"/>
      <c r="F19" s="28"/>
      <c r="G19" s="19">
        <v>0</v>
      </c>
      <c r="I19" s="47"/>
    </row>
    <row r="20" spans="1:10" ht="13" thickBot="1" x14ac:dyDescent="0.2">
      <c r="A20" s="44">
        <v>500</v>
      </c>
      <c r="B20" s="45" t="s">
        <v>78</v>
      </c>
      <c r="C20" s="22">
        <v>288.11579</v>
      </c>
      <c r="D20" s="23">
        <v>653.70546000000013</v>
      </c>
      <c r="E20" s="23">
        <v>561.10500000000002</v>
      </c>
      <c r="F20" s="23">
        <v>0</v>
      </c>
      <c r="G20" s="24">
        <v>380.71625000000017</v>
      </c>
      <c r="I20" s="47"/>
    </row>
    <row r="21" spans="1:10" ht="13" thickTop="1" x14ac:dyDescent="0.15">
      <c r="A21" s="46">
        <v>501</v>
      </c>
      <c r="B21" s="26" t="s">
        <v>5</v>
      </c>
      <c r="C21" s="27">
        <v>288.11579</v>
      </c>
      <c r="D21" s="28">
        <v>653.70546000000013</v>
      </c>
      <c r="E21" s="28">
        <v>561.10500000000002</v>
      </c>
      <c r="F21" s="28"/>
      <c r="G21" s="19">
        <v>380.71625000000017</v>
      </c>
      <c r="I21" s="47"/>
      <c r="J21" s="41"/>
    </row>
    <row r="22" spans="1:10" x14ac:dyDescent="0.15">
      <c r="A22" s="46">
        <v>502</v>
      </c>
      <c r="B22" s="26" t="s">
        <v>4</v>
      </c>
      <c r="C22" s="27">
        <v>0</v>
      </c>
      <c r="D22" s="28"/>
      <c r="E22" s="28"/>
      <c r="F22" s="28"/>
      <c r="G22" s="19">
        <v>0</v>
      </c>
      <c r="I22" s="47"/>
    </row>
    <row r="23" spans="1:10" ht="13" thickBot="1" x14ac:dyDescent="0.2">
      <c r="A23" s="44">
        <v>600</v>
      </c>
      <c r="B23" s="45" t="s">
        <v>79</v>
      </c>
      <c r="C23" s="22">
        <v>3545.5043199999991</v>
      </c>
      <c r="D23" s="23">
        <v>2986.73945</v>
      </c>
      <c r="E23" s="23">
        <v>2015.6267599999999</v>
      </c>
      <c r="F23" s="23">
        <v>0</v>
      </c>
      <c r="G23" s="24">
        <v>4516.617009999999</v>
      </c>
      <c r="I23" s="47"/>
    </row>
    <row r="24" spans="1:10" ht="13" thickTop="1" x14ac:dyDescent="0.15">
      <c r="A24" s="46">
        <v>601</v>
      </c>
      <c r="B24" s="26" t="s">
        <v>5</v>
      </c>
      <c r="C24" s="27">
        <v>0</v>
      </c>
      <c r="D24" s="28"/>
      <c r="E24" s="28"/>
      <c r="F24" s="28"/>
      <c r="G24" s="19">
        <v>0</v>
      </c>
      <c r="I24" s="47"/>
    </row>
    <row r="25" spans="1:10" x14ac:dyDescent="0.15">
      <c r="A25" s="46">
        <v>602</v>
      </c>
      <c r="B25" s="26" t="s">
        <v>4</v>
      </c>
      <c r="C25" s="27">
        <v>3545.5043199999991</v>
      </c>
      <c r="D25" s="28">
        <v>2986.73945</v>
      </c>
      <c r="E25" s="28">
        <v>2015.6267599999999</v>
      </c>
      <c r="F25" s="28"/>
      <c r="G25" s="19">
        <v>4516.617009999999</v>
      </c>
      <c r="I25" s="47"/>
    </row>
    <row r="26" spans="1:10" ht="13" thickBot="1" x14ac:dyDescent="0.2">
      <c r="A26" s="44">
        <v>700</v>
      </c>
      <c r="B26" s="45" t="s">
        <v>80</v>
      </c>
      <c r="C26" s="22">
        <v>20443.09907</v>
      </c>
      <c r="D26" s="23">
        <v>10115.6188</v>
      </c>
      <c r="E26" s="23">
        <v>8587.6066200000023</v>
      </c>
      <c r="F26" s="23">
        <v>0</v>
      </c>
      <c r="G26" s="24">
        <v>21971.111249999998</v>
      </c>
      <c r="I26" s="47"/>
    </row>
    <row r="27" spans="1:10" ht="13" thickTop="1" x14ac:dyDescent="0.15">
      <c r="A27" s="46">
        <v>701</v>
      </c>
      <c r="B27" s="26" t="s">
        <v>5</v>
      </c>
      <c r="C27" s="27">
        <v>0</v>
      </c>
      <c r="D27" s="28"/>
      <c r="E27" s="28"/>
      <c r="F27" s="28"/>
      <c r="G27" s="19">
        <v>0</v>
      </c>
      <c r="I27" s="47"/>
    </row>
    <row r="28" spans="1:10" x14ac:dyDescent="0.15">
      <c r="A28" s="46">
        <v>702</v>
      </c>
      <c r="B28" s="26" t="s">
        <v>4</v>
      </c>
      <c r="C28" s="27">
        <v>20443.09907</v>
      </c>
      <c r="D28" s="28">
        <v>10115.6188</v>
      </c>
      <c r="E28" s="28">
        <v>8587.6066200000023</v>
      </c>
      <c r="F28" s="28"/>
      <c r="G28" s="19">
        <v>21971.111249999998</v>
      </c>
      <c r="I28" s="47"/>
      <c r="J28" s="41"/>
    </row>
    <row r="29" spans="1:10" ht="13" thickBot="1" x14ac:dyDescent="0.2">
      <c r="A29" s="44">
        <v>800</v>
      </c>
      <c r="B29" s="45" t="s">
        <v>81</v>
      </c>
      <c r="C29" s="22">
        <v>0</v>
      </c>
      <c r="D29" s="23">
        <v>0</v>
      </c>
      <c r="E29" s="23">
        <v>0</v>
      </c>
      <c r="F29" s="23">
        <v>0</v>
      </c>
      <c r="G29" s="24">
        <v>0</v>
      </c>
      <c r="I29" s="47"/>
    </row>
    <row r="30" spans="1:10" ht="13" thickTop="1" x14ac:dyDescent="0.15">
      <c r="A30" s="46">
        <v>801</v>
      </c>
      <c r="B30" s="26" t="s">
        <v>5</v>
      </c>
      <c r="C30" s="27">
        <v>0</v>
      </c>
      <c r="D30" s="28"/>
      <c r="E30" s="28"/>
      <c r="F30" s="28"/>
      <c r="G30" s="19">
        <v>0</v>
      </c>
      <c r="I30" s="47"/>
    </row>
    <row r="31" spans="1:10" x14ac:dyDescent="0.15">
      <c r="A31" s="46">
        <v>802</v>
      </c>
      <c r="B31" s="26" t="s">
        <v>4</v>
      </c>
      <c r="C31" s="27">
        <v>0</v>
      </c>
      <c r="D31" s="28"/>
      <c r="E31" s="28"/>
      <c r="F31" s="28"/>
      <c r="G31" s="19">
        <v>0</v>
      </c>
      <c r="I31" s="47"/>
      <c r="J31" s="41"/>
    </row>
    <row r="32" spans="1:10" ht="13" thickBot="1" x14ac:dyDescent="0.2">
      <c r="A32" s="44">
        <v>900</v>
      </c>
      <c r="B32" s="45" t="s">
        <v>82</v>
      </c>
      <c r="C32" s="22">
        <v>0</v>
      </c>
      <c r="D32" s="23">
        <v>0</v>
      </c>
      <c r="E32" s="23">
        <v>0</v>
      </c>
      <c r="F32" s="23">
        <v>0</v>
      </c>
      <c r="G32" s="24">
        <v>0</v>
      </c>
      <c r="I32" s="47"/>
    </row>
    <row r="33" spans="1:10" ht="13" thickTop="1" x14ac:dyDescent="0.15">
      <c r="A33" s="46">
        <v>901</v>
      </c>
      <c r="B33" s="26" t="s">
        <v>5</v>
      </c>
      <c r="C33" s="27">
        <v>0</v>
      </c>
      <c r="D33" s="28"/>
      <c r="E33" s="28"/>
      <c r="F33" s="28"/>
      <c r="G33" s="19">
        <v>0</v>
      </c>
      <c r="I33" s="47"/>
    </row>
    <row r="34" spans="1:10" x14ac:dyDescent="0.15">
      <c r="A34" s="46">
        <v>902</v>
      </c>
      <c r="B34" s="26" t="s">
        <v>4</v>
      </c>
      <c r="C34" s="27">
        <v>0</v>
      </c>
      <c r="D34" s="28"/>
      <c r="E34" s="28"/>
      <c r="F34" s="28"/>
      <c r="G34" s="19">
        <v>0</v>
      </c>
      <c r="I34" s="47"/>
    </row>
    <row r="35" spans="1:10" ht="13" thickBot="1" x14ac:dyDescent="0.2">
      <c r="A35" s="44">
        <v>1000</v>
      </c>
      <c r="B35" s="45" t="s">
        <v>83</v>
      </c>
      <c r="C35" s="22">
        <v>0</v>
      </c>
      <c r="D35" s="23">
        <v>0</v>
      </c>
      <c r="E35" s="23">
        <v>0</v>
      </c>
      <c r="F35" s="23">
        <v>0</v>
      </c>
      <c r="G35" s="24">
        <v>0</v>
      </c>
      <c r="I35" s="47"/>
    </row>
    <row r="36" spans="1:10" ht="13" thickTop="1" x14ac:dyDescent="0.15">
      <c r="A36" s="46">
        <v>1001</v>
      </c>
      <c r="B36" s="26" t="s">
        <v>5</v>
      </c>
      <c r="C36" s="27">
        <v>0</v>
      </c>
      <c r="D36" s="28"/>
      <c r="E36" s="28"/>
      <c r="F36" s="28"/>
      <c r="G36" s="19">
        <v>0</v>
      </c>
      <c r="I36" s="47"/>
    </row>
    <row r="37" spans="1:10" x14ac:dyDescent="0.15">
      <c r="A37" s="46">
        <v>1002</v>
      </c>
      <c r="B37" s="26" t="s">
        <v>4</v>
      </c>
      <c r="C37" s="27">
        <v>0</v>
      </c>
      <c r="D37" s="28"/>
      <c r="E37" s="28"/>
      <c r="F37" s="28"/>
      <c r="G37" s="19">
        <v>0</v>
      </c>
      <c r="I37" s="47"/>
    </row>
    <row r="38" spans="1:10" ht="13" thickBot="1" x14ac:dyDescent="0.2">
      <c r="A38" s="44">
        <v>1100</v>
      </c>
      <c r="B38" s="45" t="s">
        <v>84</v>
      </c>
      <c r="C38" s="22">
        <v>-497.64797000000021</v>
      </c>
      <c r="D38" s="23">
        <v>785.91820000000007</v>
      </c>
      <c r="E38" s="23">
        <v>830.7473399999991</v>
      </c>
      <c r="F38" s="23">
        <v>0</v>
      </c>
      <c r="G38" s="24">
        <v>-542.47710999999924</v>
      </c>
      <c r="I38" s="47"/>
    </row>
    <row r="39" spans="1:10" ht="13" thickTop="1" x14ac:dyDescent="0.15">
      <c r="A39" s="46">
        <v>1101</v>
      </c>
      <c r="B39" s="26" t="s">
        <v>5</v>
      </c>
      <c r="C39" s="27">
        <v>0</v>
      </c>
      <c r="D39" s="28"/>
      <c r="E39" s="28"/>
      <c r="F39" s="28"/>
      <c r="G39" s="19">
        <v>0</v>
      </c>
      <c r="I39" s="47"/>
    </row>
    <row r="40" spans="1:10" ht="13" thickBot="1" x14ac:dyDescent="0.2">
      <c r="A40" s="48">
        <v>1102</v>
      </c>
      <c r="B40" s="30" t="s">
        <v>4</v>
      </c>
      <c r="C40" s="31">
        <v>-497.64797000000021</v>
      </c>
      <c r="D40" s="32">
        <v>785.91820000000007</v>
      </c>
      <c r="E40" s="32">
        <v>830.7473399999991</v>
      </c>
      <c r="F40" s="32"/>
      <c r="G40" s="33">
        <v>-542.47710999999924</v>
      </c>
      <c r="I40" s="47"/>
      <c r="J40" s="41"/>
    </row>
    <row r="41" spans="1:10" x14ac:dyDescent="0.15">
      <c r="A41" s="4" t="s">
        <v>85</v>
      </c>
    </row>
    <row r="42" spans="1:10" x14ac:dyDescent="0.15">
      <c r="A42" s="34" t="s">
        <v>86</v>
      </c>
      <c r="B42" s="35" t="s">
        <v>87</v>
      </c>
      <c r="E42" s="49"/>
    </row>
    <row r="43" spans="1:10" x14ac:dyDescent="0.15">
      <c r="A43" s="34" t="s">
        <v>88</v>
      </c>
      <c r="B43" s="35" t="s">
        <v>89</v>
      </c>
      <c r="E43" s="49"/>
    </row>
    <row r="44" spans="1:10" x14ac:dyDescent="0.15">
      <c r="A44" s="4"/>
      <c r="B44" s="50"/>
      <c r="C44" s="50"/>
      <c r="D44" s="50"/>
      <c r="E44" s="51"/>
      <c r="F44" s="50"/>
      <c r="G44" s="50"/>
    </row>
    <row r="45" spans="1:10" x14ac:dyDescent="0.15">
      <c r="A45" s="4"/>
      <c r="B45" s="50"/>
      <c r="C45" s="50"/>
      <c r="D45" s="50"/>
      <c r="E45" s="51"/>
      <c r="F45" s="50"/>
      <c r="G45" s="50"/>
    </row>
    <row r="46" spans="1:10" x14ac:dyDescent="0.15">
      <c r="A46" s="52" t="s">
        <v>90</v>
      </c>
      <c r="B46" s="50"/>
      <c r="C46" s="50"/>
      <c r="D46" s="50"/>
      <c r="E46" s="50"/>
      <c r="F46" s="50"/>
      <c r="G46" s="50"/>
    </row>
    <row r="47" spans="1:10" x14ac:dyDescent="0.15">
      <c r="A47" s="53"/>
      <c r="B47" s="50"/>
      <c r="C47" s="50"/>
      <c r="D47" s="50"/>
      <c r="E47" s="50"/>
      <c r="F47" s="50"/>
      <c r="G47" s="50"/>
    </row>
    <row r="48" spans="1:10" x14ac:dyDescent="0.15">
      <c r="A48" s="53"/>
      <c r="B48" s="50"/>
      <c r="C48" s="50"/>
      <c r="D48" s="50"/>
      <c r="E48" s="50"/>
      <c r="F48" s="50"/>
      <c r="G48" s="50"/>
    </row>
    <row r="49" spans="1:7" x14ac:dyDescent="0.15">
      <c r="A49" s="53"/>
      <c r="B49" s="50"/>
      <c r="C49" s="50"/>
      <c r="D49" s="50"/>
      <c r="E49" s="50"/>
      <c r="F49" s="50"/>
      <c r="G49" s="50"/>
    </row>
    <row r="50" spans="1:7" x14ac:dyDescent="0.15">
      <c r="A50" s="53"/>
      <c r="B50" s="50"/>
      <c r="C50" s="50"/>
      <c r="D50" s="50"/>
      <c r="E50" s="50"/>
      <c r="F50" s="50"/>
      <c r="G50" s="50"/>
    </row>
    <row r="51" spans="1:7" x14ac:dyDescent="0.15">
      <c r="A51" s="53"/>
      <c r="B51" s="50"/>
      <c r="C51" s="50"/>
      <c r="D51" s="50"/>
      <c r="E51" s="50"/>
      <c r="F51" s="50"/>
      <c r="G51" s="50"/>
    </row>
    <row r="52" spans="1:7" x14ac:dyDescent="0.15">
      <c r="A52" s="53"/>
      <c r="B52" s="50"/>
      <c r="C52" s="50"/>
      <c r="D52" s="50"/>
      <c r="E52" s="50"/>
      <c r="F52" s="50"/>
      <c r="G52" s="50"/>
    </row>
    <row r="53" spans="1:7" x14ac:dyDescent="0.15">
      <c r="A53" s="4"/>
    </row>
    <row r="54" spans="1:7" x14ac:dyDescent="0.15">
      <c r="A54" s="4"/>
    </row>
    <row r="55" spans="1:7" x14ac:dyDescent="0.15">
      <c r="A55" s="4"/>
    </row>
    <row r="56" spans="1:7" x14ac:dyDescent="0.15">
      <c r="A56" s="4"/>
    </row>
    <row r="57" spans="1:7" x14ac:dyDescent="0.15">
      <c r="A57" s="4"/>
    </row>
    <row r="58" spans="1:7" x14ac:dyDescent="0.15">
      <c r="A58" s="4"/>
    </row>
    <row r="59" spans="1:7" x14ac:dyDescent="0.15">
      <c r="A59" s="4"/>
    </row>
    <row r="60" spans="1:7" x14ac:dyDescent="0.15">
      <c r="A60" s="4"/>
    </row>
    <row r="61" spans="1:7" x14ac:dyDescent="0.15">
      <c r="A61" s="4"/>
    </row>
    <row r="62" spans="1:7" x14ac:dyDescent="0.15">
      <c r="A62" s="4"/>
    </row>
    <row r="63" spans="1:7" x14ac:dyDescent="0.15">
      <c r="A63" s="4"/>
    </row>
    <row r="64" spans="1:7" x14ac:dyDescent="0.15">
      <c r="A64" s="4"/>
    </row>
    <row r="65" spans="1:1" x14ac:dyDescent="0.15">
      <c r="A65" s="4"/>
    </row>
    <row r="66" spans="1:1" x14ac:dyDescent="0.15">
      <c r="A66" s="4"/>
    </row>
    <row r="67" spans="1:1" x14ac:dyDescent="0.15">
      <c r="A67" s="4"/>
    </row>
    <row r="68" spans="1:1" x14ac:dyDescent="0.15">
      <c r="A68" s="4"/>
    </row>
    <row r="69" spans="1:1" x14ac:dyDescent="0.15">
      <c r="A69" s="4"/>
    </row>
    <row r="70" spans="1:1" x14ac:dyDescent="0.15">
      <c r="A70" s="4"/>
    </row>
    <row r="71" spans="1:1" x14ac:dyDescent="0.15">
      <c r="A71" s="4"/>
    </row>
    <row r="72" spans="1:1" x14ac:dyDescent="0.15">
      <c r="A72" s="4"/>
    </row>
    <row r="73" spans="1:1" x14ac:dyDescent="0.15">
      <c r="A73" s="4"/>
    </row>
    <row r="74" spans="1:1" x14ac:dyDescent="0.15">
      <c r="A74" s="4"/>
    </row>
    <row r="75" spans="1:1" x14ac:dyDescent="0.15">
      <c r="A75" s="4"/>
    </row>
    <row r="76" spans="1:1" x14ac:dyDescent="0.15">
      <c r="A76" s="4"/>
    </row>
    <row r="77" spans="1:1" x14ac:dyDescent="0.15">
      <c r="A77" s="4"/>
    </row>
    <row r="78" spans="1:1" x14ac:dyDescent="0.15">
      <c r="A78" s="4"/>
    </row>
    <row r="79" spans="1:1" x14ac:dyDescent="0.15">
      <c r="A79" s="4"/>
    </row>
    <row r="80" spans="1:1" x14ac:dyDescent="0.15">
      <c r="A80" s="4"/>
    </row>
    <row r="81" spans="1:1" x14ac:dyDescent="0.15">
      <c r="A81" s="4"/>
    </row>
    <row r="82" spans="1:1" x14ac:dyDescent="0.15">
      <c r="A82" s="4"/>
    </row>
    <row r="83" spans="1:1" x14ac:dyDescent="0.15">
      <c r="A83" s="4"/>
    </row>
    <row r="84" spans="1:1" x14ac:dyDescent="0.15">
      <c r="A84" s="4"/>
    </row>
    <row r="85" spans="1:1" x14ac:dyDescent="0.15">
      <c r="A85" s="4"/>
    </row>
    <row r="86" spans="1:1" x14ac:dyDescent="0.15">
      <c r="A86" s="4"/>
    </row>
    <row r="87" spans="1:1" x14ac:dyDescent="0.15">
      <c r="A87" s="4"/>
    </row>
    <row r="88" spans="1:1" x14ac:dyDescent="0.15">
      <c r="A88" s="4"/>
    </row>
    <row r="89" spans="1:1" x14ac:dyDescent="0.15">
      <c r="A89" s="4"/>
    </row>
    <row r="90" spans="1:1" x14ac:dyDescent="0.15">
      <c r="A90" s="4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  <row r="125" spans="1:1" x14ac:dyDescent="0.15">
      <c r="A125" s="37"/>
    </row>
    <row r="126" spans="1:1" x14ac:dyDescent="0.15">
      <c r="A126" s="37"/>
    </row>
    <row r="127" spans="1:1" x14ac:dyDescent="0.15">
      <c r="A127" s="37"/>
    </row>
    <row r="128" spans="1:1" x14ac:dyDescent="0.15">
      <c r="A128" s="37"/>
    </row>
    <row r="129" spans="1:1" x14ac:dyDescent="0.15">
      <c r="A129" s="37"/>
    </row>
    <row r="130" spans="1:1" x14ac:dyDescent="0.15">
      <c r="A130" s="37"/>
    </row>
    <row r="131" spans="1:1" x14ac:dyDescent="0.15">
      <c r="A131" s="37"/>
    </row>
    <row r="132" spans="1:1" x14ac:dyDescent="0.15">
      <c r="A132" s="37"/>
    </row>
    <row r="133" spans="1:1" x14ac:dyDescent="0.15">
      <c r="A133" s="37"/>
    </row>
    <row r="134" spans="1:1" x14ac:dyDescent="0.15">
      <c r="A134" s="37"/>
    </row>
    <row r="135" spans="1:1" x14ac:dyDescent="0.15">
      <c r="A135" s="37"/>
    </row>
    <row r="136" spans="1:1" x14ac:dyDescent="0.15">
      <c r="A136" s="37"/>
    </row>
    <row r="137" spans="1:1" x14ac:dyDescent="0.15">
      <c r="A137" s="37"/>
    </row>
    <row r="138" spans="1:1" x14ac:dyDescent="0.15">
      <c r="A138" s="37"/>
    </row>
    <row r="139" spans="1:1" x14ac:dyDescent="0.15">
      <c r="A139" s="37"/>
    </row>
    <row r="140" spans="1:1" x14ac:dyDescent="0.15">
      <c r="A140" s="37"/>
    </row>
    <row r="141" spans="1:1" x14ac:dyDescent="0.15">
      <c r="A141" s="37"/>
    </row>
    <row r="142" spans="1:1" x14ac:dyDescent="0.15">
      <c r="A142" s="37"/>
    </row>
    <row r="143" spans="1:1" x14ac:dyDescent="0.15">
      <c r="A143" s="37"/>
    </row>
    <row r="144" spans="1:1" x14ac:dyDescent="0.15">
      <c r="A144" s="37"/>
    </row>
    <row r="145" spans="1:1" x14ac:dyDescent="0.15">
      <c r="A145" s="37"/>
    </row>
    <row r="146" spans="1:1" x14ac:dyDescent="0.15">
      <c r="A146" s="37"/>
    </row>
    <row r="147" spans="1:1" x14ac:dyDescent="0.15">
      <c r="A147" s="37"/>
    </row>
    <row r="148" spans="1:1" x14ac:dyDescent="0.15">
      <c r="A148" s="37"/>
    </row>
    <row r="149" spans="1:1" x14ac:dyDescent="0.15">
      <c r="A149" s="37"/>
    </row>
    <row r="150" spans="1:1" x14ac:dyDescent="0.15">
      <c r="A150" s="37"/>
    </row>
    <row r="151" spans="1:1" x14ac:dyDescent="0.15">
      <c r="A151" s="37"/>
    </row>
    <row r="152" spans="1:1" x14ac:dyDescent="0.15">
      <c r="A152" s="37"/>
    </row>
    <row r="153" spans="1:1" x14ac:dyDescent="0.15">
      <c r="A153" s="37"/>
    </row>
    <row r="154" spans="1:1" x14ac:dyDescent="0.15">
      <c r="A154" s="37"/>
    </row>
    <row r="155" spans="1:1" x14ac:dyDescent="0.15">
      <c r="A155" s="37"/>
    </row>
    <row r="156" spans="1:1" x14ac:dyDescent="0.15">
      <c r="A156" s="37"/>
    </row>
    <row r="157" spans="1:1" x14ac:dyDescent="0.15">
      <c r="A157" s="37"/>
    </row>
    <row r="158" spans="1:1" x14ac:dyDescent="0.15">
      <c r="A158" s="37"/>
    </row>
    <row r="159" spans="1:1" x14ac:dyDescent="0.15">
      <c r="A159" s="37"/>
    </row>
    <row r="160" spans="1:1" x14ac:dyDescent="0.15">
      <c r="A160" s="37"/>
    </row>
    <row r="161" spans="1:1" x14ac:dyDescent="0.15">
      <c r="A161" s="37"/>
    </row>
    <row r="162" spans="1:1" x14ac:dyDescent="0.15">
      <c r="A162" s="37"/>
    </row>
    <row r="163" spans="1:1" x14ac:dyDescent="0.15">
      <c r="A163" s="37"/>
    </row>
    <row r="164" spans="1:1" x14ac:dyDescent="0.15">
      <c r="A164" s="37"/>
    </row>
    <row r="165" spans="1:1" x14ac:dyDescent="0.15">
      <c r="A165" s="37"/>
    </row>
    <row r="166" spans="1:1" x14ac:dyDescent="0.15">
      <c r="A166" s="37"/>
    </row>
    <row r="167" spans="1:1" x14ac:dyDescent="0.15">
      <c r="A167" s="37"/>
    </row>
    <row r="168" spans="1:1" x14ac:dyDescent="0.15">
      <c r="A168" s="37"/>
    </row>
    <row r="169" spans="1:1" x14ac:dyDescent="0.15">
      <c r="A169" s="37"/>
    </row>
    <row r="170" spans="1:1" x14ac:dyDescent="0.15">
      <c r="A170" s="37"/>
    </row>
    <row r="171" spans="1:1" x14ac:dyDescent="0.15">
      <c r="A171" s="37"/>
    </row>
    <row r="172" spans="1:1" x14ac:dyDescent="0.15">
      <c r="A172" s="37"/>
    </row>
    <row r="173" spans="1:1" x14ac:dyDescent="0.15">
      <c r="A173" s="37"/>
    </row>
    <row r="174" spans="1:1" x14ac:dyDescent="0.15">
      <c r="A174" s="37"/>
    </row>
    <row r="175" spans="1:1" x14ac:dyDescent="0.15">
      <c r="A175" s="37"/>
    </row>
    <row r="176" spans="1:1" x14ac:dyDescent="0.15">
      <c r="A176" s="37"/>
    </row>
    <row r="177" spans="1:1" x14ac:dyDescent="0.15">
      <c r="A177" s="37"/>
    </row>
    <row r="178" spans="1:1" x14ac:dyDescent="0.15">
      <c r="A178" s="37"/>
    </row>
    <row r="179" spans="1:1" x14ac:dyDescent="0.15">
      <c r="A179" s="37"/>
    </row>
    <row r="180" spans="1:1" x14ac:dyDescent="0.15">
      <c r="A180" s="37"/>
    </row>
    <row r="181" spans="1:1" x14ac:dyDescent="0.15">
      <c r="A181" s="37"/>
    </row>
    <row r="182" spans="1:1" x14ac:dyDescent="0.15">
      <c r="A182" s="37"/>
    </row>
    <row r="183" spans="1:1" x14ac:dyDescent="0.15">
      <c r="A183" s="37"/>
    </row>
    <row r="184" spans="1:1" x14ac:dyDescent="0.15">
      <c r="A184" s="37"/>
    </row>
    <row r="185" spans="1:1" x14ac:dyDescent="0.15">
      <c r="A185" s="37"/>
    </row>
    <row r="186" spans="1:1" x14ac:dyDescent="0.15">
      <c r="A186" s="37"/>
    </row>
    <row r="187" spans="1:1" x14ac:dyDescent="0.15">
      <c r="A187" s="37"/>
    </row>
    <row r="188" spans="1:1" x14ac:dyDescent="0.15">
      <c r="A188" s="37"/>
    </row>
    <row r="189" spans="1:1" x14ac:dyDescent="0.15">
      <c r="A189" s="37"/>
    </row>
    <row r="190" spans="1:1" x14ac:dyDescent="0.15">
      <c r="A190" s="37"/>
    </row>
    <row r="191" spans="1:1" x14ac:dyDescent="0.15">
      <c r="A191" s="37"/>
    </row>
    <row r="192" spans="1:1" x14ac:dyDescent="0.15">
      <c r="A192" s="37"/>
    </row>
    <row r="193" spans="1:1" x14ac:dyDescent="0.15">
      <c r="A193" s="37"/>
    </row>
    <row r="194" spans="1:1" x14ac:dyDescent="0.15">
      <c r="A194" s="37"/>
    </row>
    <row r="195" spans="1:1" x14ac:dyDescent="0.15">
      <c r="A195" s="37"/>
    </row>
    <row r="196" spans="1:1" x14ac:dyDescent="0.15">
      <c r="A196" s="37"/>
    </row>
    <row r="197" spans="1:1" x14ac:dyDescent="0.15">
      <c r="A197" s="37"/>
    </row>
    <row r="198" spans="1:1" x14ac:dyDescent="0.15">
      <c r="A198" s="37"/>
    </row>
    <row r="199" spans="1:1" x14ac:dyDescent="0.15">
      <c r="A199" s="37"/>
    </row>
    <row r="200" spans="1:1" x14ac:dyDescent="0.15">
      <c r="A200" s="37"/>
    </row>
    <row r="201" spans="1:1" x14ac:dyDescent="0.15">
      <c r="A201" s="37"/>
    </row>
    <row r="202" spans="1:1" x14ac:dyDescent="0.15">
      <c r="A202" s="37"/>
    </row>
    <row r="203" spans="1:1" x14ac:dyDescent="0.15">
      <c r="A203" s="37"/>
    </row>
    <row r="204" spans="1:1" x14ac:dyDescent="0.15">
      <c r="A204" s="37"/>
    </row>
    <row r="205" spans="1:1" x14ac:dyDescent="0.15">
      <c r="A205" s="37"/>
    </row>
    <row r="206" spans="1:1" x14ac:dyDescent="0.15">
      <c r="A206" s="37"/>
    </row>
    <row r="207" spans="1:1" x14ac:dyDescent="0.15">
      <c r="A207" s="37"/>
    </row>
    <row r="208" spans="1:1" x14ac:dyDescent="0.15">
      <c r="A208" s="37"/>
    </row>
    <row r="209" spans="1:1" x14ac:dyDescent="0.15">
      <c r="A209" s="37"/>
    </row>
    <row r="210" spans="1:1" x14ac:dyDescent="0.15">
      <c r="A210" s="37"/>
    </row>
    <row r="211" spans="1:1" x14ac:dyDescent="0.15">
      <c r="A211" s="37"/>
    </row>
    <row r="212" spans="1:1" x14ac:dyDescent="0.15">
      <c r="A212" s="37"/>
    </row>
    <row r="213" spans="1:1" x14ac:dyDescent="0.15">
      <c r="A213" s="37"/>
    </row>
    <row r="214" spans="1:1" x14ac:dyDescent="0.15">
      <c r="A214" s="37"/>
    </row>
    <row r="215" spans="1:1" x14ac:dyDescent="0.15">
      <c r="A215" s="37"/>
    </row>
    <row r="216" spans="1:1" x14ac:dyDescent="0.15">
      <c r="A216" s="37"/>
    </row>
    <row r="217" spans="1:1" x14ac:dyDescent="0.15">
      <c r="A217" s="37"/>
    </row>
    <row r="218" spans="1:1" x14ac:dyDescent="0.15">
      <c r="A218" s="37"/>
    </row>
    <row r="219" spans="1:1" x14ac:dyDescent="0.15">
      <c r="A219" s="37"/>
    </row>
    <row r="220" spans="1:1" x14ac:dyDescent="0.15">
      <c r="A220" s="37"/>
    </row>
    <row r="221" spans="1:1" x14ac:dyDescent="0.15">
      <c r="A221" s="37"/>
    </row>
    <row r="222" spans="1:1" x14ac:dyDescent="0.15">
      <c r="A222" s="37"/>
    </row>
    <row r="223" spans="1:1" x14ac:dyDescent="0.15">
      <c r="A223" s="37"/>
    </row>
    <row r="224" spans="1:1" x14ac:dyDescent="0.15">
      <c r="A224" s="37"/>
    </row>
    <row r="225" spans="1:1" x14ac:dyDescent="0.15">
      <c r="A225" s="37"/>
    </row>
    <row r="226" spans="1:1" x14ac:dyDescent="0.15">
      <c r="A226" s="37"/>
    </row>
    <row r="227" spans="1:1" x14ac:dyDescent="0.15">
      <c r="A227" s="37"/>
    </row>
    <row r="228" spans="1:1" x14ac:dyDescent="0.15">
      <c r="A228" s="37"/>
    </row>
    <row r="229" spans="1:1" x14ac:dyDescent="0.15">
      <c r="A229" s="37"/>
    </row>
    <row r="230" spans="1:1" x14ac:dyDescent="0.15">
      <c r="A230" s="37"/>
    </row>
    <row r="231" spans="1:1" x14ac:dyDescent="0.15">
      <c r="A231" s="37"/>
    </row>
    <row r="232" spans="1:1" x14ac:dyDescent="0.15">
      <c r="A232" s="37"/>
    </row>
    <row r="233" spans="1:1" x14ac:dyDescent="0.15">
      <c r="A233" s="37"/>
    </row>
    <row r="234" spans="1:1" x14ac:dyDescent="0.15">
      <c r="A234" s="37"/>
    </row>
    <row r="235" spans="1:1" x14ac:dyDescent="0.15">
      <c r="A235" s="37"/>
    </row>
    <row r="236" spans="1:1" x14ac:dyDescent="0.15">
      <c r="A236" s="37"/>
    </row>
    <row r="237" spans="1:1" x14ac:dyDescent="0.15">
      <c r="A237" s="37"/>
    </row>
    <row r="238" spans="1:1" x14ac:dyDescent="0.15">
      <c r="A238" s="37"/>
    </row>
    <row r="239" spans="1:1" x14ac:dyDescent="0.15">
      <c r="A239" s="37"/>
    </row>
    <row r="240" spans="1:1" x14ac:dyDescent="0.15">
      <c r="A240" s="37"/>
    </row>
    <row r="241" spans="1:1" x14ac:dyDescent="0.15">
      <c r="A241" s="37"/>
    </row>
    <row r="242" spans="1:1" x14ac:dyDescent="0.15">
      <c r="A242" s="37"/>
    </row>
    <row r="243" spans="1:1" x14ac:dyDescent="0.15">
      <c r="A243" s="37"/>
    </row>
    <row r="244" spans="1:1" x14ac:dyDescent="0.15">
      <c r="A244" s="37"/>
    </row>
    <row r="245" spans="1:1" x14ac:dyDescent="0.15">
      <c r="A245" s="37"/>
    </row>
    <row r="246" spans="1:1" x14ac:dyDescent="0.15">
      <c r="A246" s="37"/>
    </row>
    <row r="247" spans="1:1" x14ac:dyDescent="0.15">
      <c r="A247" s="37"/>
    </row>
    <row r="248" spans="1:1" x14ac:dyDescent="0.15">
      <c r="A248" s="37"/>
    </row>
    <row r="249" spans="1:1" x14ac:dyDescent="0.15">
      <c r="A249" s="37"/>
    </row>
    <row r="250" spans="1:1" x14ac:dyDescent="0.15">
      <c r="A250" s="37"/>
    </row>
    <row r="251" spans="1:1" x14ac:dyDescent="0.15">
      <c r="A251" s="37"/>
    </row>
    <row r="252" spans="1:1" x14ac:dyDescent="0.15">
      <c r="A252" s="37"/>
    </row>
    <row r="253" spans="1:1" x14ac:dyDescent="0.15">
      <c r="A253" s="37"/>
    </row>
    <row r="254" spans="1:1" x14ac:dyDescent="0.15">
      <c r="A254" s="37"/>
    </row>
    <row r="255" spans="1:1" x14ac:dyDescent="0.15">
      <c r="A255" s="37"/>
    </row>
    <row r="256" spans="1:1" x14ac:dyDescent="0.15">
      <c r="A256" s="37"/>
    </row>
    <row r="257" spans="1:1" x14ac:dyDescent="0.15">
      <c r="A257" s="37"/>
    </row>
    <row r="258" spans="1:1" x14ac:dyDescent="0.15">
      <c r="A258" s="37"/>
    </row>
    <row r="259" spans="1:1" x14ac:dyDescent="0.15">
      <c r="A259" s="37"/>
    </row>
    <row r="260" spans="1:1" x14ac:dyDescent="0.15">
      <c r="A260" s="37"/>
    </row>
    <row r="261" spans="1:1" x14ac:dyDescent="0.15">
      <c r="A261" s="37"/>
    </row>
    <row r="262" spans="1:1" x14ac:dyDescent="0.15">
      <c r="A262" s="37"/>
    </row>
    <row r="263" spans="1:1" x14ac:dyDescent="0.15">
      <c r="A263" s="37"/>
    </row>
    <row r="264" spans="1:1" x14ac:dyDescent="0.15">
      <c r="A264" s="37"/>
    </row>
    <row r="265" spans="1:1" x14ac:dyDescent="0.15">
      <c r="A265" s="37"/>
    </row>
    <row r="266" spans="1:1" x14ac:dyDescent="0.15">
      <c r="A266" s="37"/>
    </row>
    <row r="267" spans="1:1" x14ac:dyDescent="0.15">
      <c r="A267" s="37"/>
    </row>
    <row r="268" spans="1:1" x14ac:dyDescent="0.15">
      <c r="A268" s="37"/>
    </row>
    <row r="269" spans="1:1" x14ac:dyDescent="0.15">
      <c r="A269" s="37"/>
    </row>
    <row r="270" spans="1:1" x14ac:dyDescent="0.15">
      <c r="A270" s="37"/>
    </row>
    <row r="271" spans="1:1" x14ac:dyDescent="0.15">
      <c r="A271" s="37"/>
    </row>
    <row r="272" spans="1:1" x14ac:dyDescent="0.15">
      <c r="A272" s="37"/>
    </row>
    <row r="273" spans="1:1" x14ac:dyDescent="0.15">
      <c r="A273" s="37"/>
    </row>
    <row r="274" spans="1:1" x14ac:dyDescent="0.15">
      <c r="A274" s="37"/>
    </row>
    <row r="275" spans="1:1" x14ac:dyDescent="0.15">
      <c r="A275" s="37"/>
    </row>
    <row r="276" spans="1:1" x14ac:dyDescent="0.15">
      <c r="A276" s="37"/>
    </row>
    <row r="277" spans="1:1" x14ac:dyDescent="0.15">
      <c r="A277" s="37"/>
    </row>
    <row r="278" spans="1:1" x14ac:dyDescent="0.15">
      <c r="A278" s="37"/>
    </row>
    <row r="279" spans="1:1" x14ac:dyDescent="0.15">
      <c r="A279" s="37"/>
    </row>
    <row r="280" spans="1:1" x14ac:dyDescent="0.15">
      <c r="A280" s="37"/>
    </row>
    <row r="281" spans="1:1" x14ac:dyDescent="0.15">
      <c r="A281" s="37"/>
    </row>
    <row r="282" spans="1:1" x14ac:dyDescent="0.15">
      <c r="A282" s="37"/>
    </row>
    <row r="283" spans="1:1" x14ac:dyDescent="0.15">
      <c r="A283" s="37"/>
    </row>
    <row r="284" spans="1:1" x14ac:dyDescent="0.15">
      <c r="A284" s="37"/>
    </row>
    <row r="285" spans="1:1" x14ac:dyDescent="0.15">
      <c r="A285" s="37"/>
    </row>
    <row r="286" spans="1:1" x14ac:dyDescent="0.15">
      <c r="A286" s="37"/>
    </row>
    <row r="287" spans="1:1" x14ac:dyDescent="0.15">
      <c r="A287" s="37"/>
    </row>
    <row r="288" spans="1:1" x14ac:dyDescent="0.15">
      <c r="A288" s="37"/>
    </row>
    <row r="289" spans="1:1" x14ac:dyDescent="0.15">
      <c r="A289" s="37"/>
    </row>
    <row r="290" spans="1:1" x14ac:dyDescent="0.15">
      <c r="A290" s="37"/>
    </row>
    <row r="291" spans="1:1" x14ac:dyDescent="0.15">
      <c r="A291" s="37"/>
    </row>
    <row r="292" spans="1:1" x14ac:dyDescent="0.15">
      <c r="A292" s="37"/>
    </row>
    <row r="293" spans="1:1" x14ac:dyDescent="0.15">
      <c r="A293" s="37"/>
    </row>
    <row r="294" spans="1:1" x14ac:dyDescent="0.15">
      <c r="A294" s="37"/>
    </row>
    <row r="295" spans="1:1" x14ac:dyDescent="0.15">
      <c r="A295" s="37"/>
    </row>
    <row r="296" spans="1:1" x14ac:dyDescent="0.15">
      <c r="A296" s="37"/>
    </row>
    <row r="297" spans="1:1" x14ac:dyDescent="0.15">
      <c r="A297" s="37"/>
    </row>
    <row r="298" spans="1:1" x14ac:dyDescent="0.15">
      <c r="A298" s="37"/>
    </row>
    <row r="299" spans="1:1" x14ac:dyDescent="0.15">
      <c r="A299" s="37"/>
    </row>
    <row r="300" spans="1:1" x14ac:dyDescent="0.15">
      <c r="A300" s="37"/>
    </row>
    <row r="301" spans="1:1" x14ac:dyDescent="0.15">
      <c r="A301" s="37"/>
    </row>
    <row r="302" spans="1:1" x14ac:dyDescent="0.15">
      <c r="A302" s="37"/>
    </row>
    <row r="303" spans="1:1" x14ac:dyDescent="0.15">
      <c r="A303" s="37"/>
    </row>
    <row r="304" spans="1:1" x14ac:dyDescent="0.15">
      <c r="A304" s="37"/>
    </row>
    <row r="305" spans="1:1" x14ac:dyDescent="0.15">
      <c r="A305" s="37"/>
    </row>
    <row r="306" spans="1:1" x14ac:dyDescent="0.15">
      <c r="A306" s="37"/>
    </row>
    <row r="307" spans="1:1" x14ac:dyDescent="0.15">
      <c r="A307" s="37"/>
    </row>
    <row r="308" spans="1:1" x14ac:dyDescent="0.15">
      <c r="A308" s="37"/>
    </row>
    <row r="309" spans="1:1" x14ac:dyDescent="0.15">
      <c r="A309" s="37"/>
    </row>
    <row r="310" spans="1:1" x14ac:dyDescent="0.15">
      <c r="A310" s="37"/>
    </row>
    <row r="311" spans="1:1" x14ac:dyDescent="0.15">
      <c r="A311" s="37"/>
    </row>
    <row r="312" spans="1:1" x14ac:dyDescent="0.15">
      <c r="A312" s="37"/>
    </row>
    <row r="313" spans="1:1" x14ac:dyDescent="0.15">
      <c r="A313" s="37"/>
    </row>
    <row r="314" spans="1:1" x14ac:dyDescent="0.15">
      <c r="A314" s="37"/>
    </row>
    <row r="315" spans="1:1" x14ac:dyDescent="0.15">
      <c r="A315" s="37"/>
    </row>
    <row r="316" spans="1:1" x14ac:dyDescent="0.15">
      <c r="A316" s="37"/>
    </row>
    <row r="317" spans="1:1" x14ac:dyDescent="0.15">
      <c r="A317" s="37"/>
    </row>
    <row r="318" spans="1:1" x14ac:dyDescent="0.15">
      <c r="A318" s="37"/>
    </row>
    <row r="319" spans="1:1" x14ac:dyDescent="0.15">
      <c r="A319" s="37"/>
    </row>
    <row r="320" spans="1:1" x14ac:dyDescent="0.15">
      <c r="A320" s="37"/>
    </row>
    <row r="321" spans="1:1" x14ac:dyDescent="0.15">
      <c r="A321" s="37"/>
    </row>
    <row r="322" spans="1:1" x14ac:dyDescent="0.15">
      <c r="A322" s="37"/>
    </row>
    <row r="323" spans="1:1" x14ac:dyDescent="0.15">
      <c r="A323" s="37"/>
    </row>
    <row r="324" spans="1:1" x14ac:dyDescent="0.15">
      <c r="A324" s="37"/>
    </row>
    <row r="325" spans="1:1" x14ac:dyDescent="0.15">
      <c r="A325" s="37"/>
    </row>
    <row r="326" spans="1:1" x14ac:dyDescent="0.15">
      <c r="A326" s="37"/>
    </row>
    <row r="327" spans="1:1" x14ac:dyDescent="0.15">
      <c r="A327" s="37"/>
    </row>
    <row r="328" spans="1:1" x14ac:dyDescent="0.15">
      <c r="A328" s="37"/>
    </row>
    <row r="329" spans="1:1" x14ac:dyDescent="0.15">
      <c r="A329" s="37"/>
    </row>
    <row r="330" spans="1:1" x14ac:dyDescent="0.15">
      <c r="A330" s="37"/>
    </row>
    <row r="331" spans="1:1" x14ac:dyDescent="0.15">
      <c r="A331" s="37"/>
    </row>
    <row r="332" spans="1:1" x14ac:dyDescent="0.15">
      <c r="A332" s="37"/>
    </row>
    <row r="333" spans="1:1" x14ac:dyDescent="0.15">
      <c r="A333" s="37"/>
    </row>
    <row r="334" spans="1:1" x14ac:dyDescent="0.15">
      <c r="A334" s="37"/>
    </row>
    <row r="335" spans="1:1" x14ac:dyDescent="0.15">
      <c r="A335" s="37"/>
    </row>
    <row r="336" spans="1:1" x14ac:dyDescent="0.15">
      <c r="A336" s="37"/>
    </row>
    <row r="337" spans="1:1" x14ac:dyDescent="0.15">
      <c r="A337" s="37"/>
    </row>
    <row r="338" spans="1:1" x14ac:dyDescent="0.15">
      <c r="A338" s="37"/>
    </row>
    <row r="339" spans="1:1" x14ac:dyDescent="0.15">
      <c r="A339" s="37"/>
    </row>
    <row r="340" spans="1:1" x14ac:dyDescent="0.15">
      <c r="A340" s="37"/>
    </row>
    <row r="341" spans="1:1" x14ac:dyDescent="0.15">
      <c r="A341" s="37"/>
    </row>
    <row r="342" spans="1:1" x14ac:dyDescent="0.15">
      <c r="A342" s="37"/>
    </row>
    <row r="343" spans="1:1" x14ac:dyDescent="0.15">
      <c r="A343" s="37"/>
    </row>
    <row r="344" spans="1:1" x14ac:dyDescent="0.15">
      <c r="A344" s="37"/>
    </row>
    <row r="345" spans="1:1" x14ac:dyDescent="0.15">
      <c r="A345" s="37"/>
    </row>
    <row r="346" spans="1:1" x14ac:dyDescent="0.15">
      <c r="A346" s="37"/>
    </row>
    <row r="347" spans="1:1" x14ac:dyDescent="0.15">
      <c r="A347" s="37"/>
    </row>
    <row r="348" spans="1:1" x14ac:dyDescent="0.15">
      <c r="A348" s="37"/>
    </row>
    <row r="349" spans="1:1" x14ac:dyDescent="0.15">
      <c r="A349" s="37"/>
    </row>
    <row r="350" spans="1:1" x14ac:dyDescent="0.15">
      <c r="A350" s="37"/>
    </row>
    <row r="351" spans="1:1" x14ac:dyDescent="0.15">
      <c r="A351" s="37"/>
    </row>
    <row r="352" spans="1:1" x14ac:dyDescent="0.15">
      <c r="A352" s="37"/>
    </row>
    <row r="353" spans="1:1" x14ac:dyDescent="0.15">
      <c r="A353" s="37"/>
    </row>
    <row r="354" spans="1:1" x14ac:dyDescent="0.15">
      <c r="A354" s="37"/>
    </row>
    <row r="355" spans="1:1" x14ac:dyDescent="0.15">
      <c r="A355" s="37"/>
    </row>
    <row r="356" spans="1:1" x14ac:dyDescent="0.15">
      <c r="A356" s="37"/>
    </row>
    <row r="357" spans="1:1" x14ac:dyDescent="0.15">
      <c r="A357" s="37"/>
    </row>
    <row r="358" spans="1:1" x14ac:dyDescent="0.15">
      <c r="A358" s="37"/>
    </row>
    <row r="359" spans="1:1" x14ac:dyDescent="0.15">
      <c r="A359" s="37"/>
    </row>
    <row r="360" spans="1:1" x14ac:dyDescent="0.15">
      <c r="A360" s="37"/>
    </row>
    <row r="361" spans="1:1" x14ac:dyDescent="0.15">
      <c r="A361" s="37"/>
    </row>
    <row r="362" spans="1:1" x14ac:dyDescent="0.15">
      <c r="A362" s="37"/>
    </row>
    <row r="363" spans="1:1" x14ac:dyDescent="0.15">
      <c r="A363" s="37"/>
    </row>
    <row r="364" spans="1:1" x14ac:dyDescent="0.15">
      <c r="A364" s="37"/>
    </row>
    <row r="365" spans="1:1" x14ac:dyDescent="0.15">
      <c r="A365" s="37"/>
    </row>
    <row r="366" spans="1:1" x14ac:dyDescent="0.15">
      <c r="A366" s="37"/>
    </row>
    <row r="367" spans="1:1" x14ac:dyDescent="0.15">
      <c r="A367" s="37"/>
    </row>
    <row r="368" spans="1:1" x14ac:dyDescent="0.15">
      <c r="A368" s="37"/>
    </row>
    <row r="369" spans="1:1" x14ac:dyDescent="0.15">
      <c r="A369" s="37"/>
    </row>
    <row r="370" spans="1:1" x14ac:dyDescent="0.15">
      <c r="A370" s="37"/>
    </row>
    <row r="371" spans="1:1" x14ac:dyDescent="0.15">
      <c r="A371" s="37"/>
    </row>
    <row r="372" spans="1:1" x14ac:dyDescent="0.15">
      <c r="A372" s="37"/>
    </row>
    <row r="373" spans="1:1" x14ac:dyDescent="0.15">
      <c r="A373" s="37"/>
    </row>
    <row r="374" spans="1:1" x14ac:dyDescent="0.15">
      <c r="A374" s="37"/>
    </row>
    <row r="375" spans="1:1" x14ac:dyDescent="0.15">
      <c r="A375" s="37"/>
    </row>
    <row r="376" spans="1:1" x14ac:dyDescent="0.15">
      <c r="A376" s="37"/>
    </row>
    <row r="377" spans="1:1" x14ac:dyDescent="0.15">
      <c r="A377" s="37"/>
    </row>
    <row r="378" spans="1:1" x14ac:dyDescent="0.15">
      <c r="A378" s="37"/>
    </row>
    <row r="379" spans="1:1" x14ac:dyDescent="0.15">
      <c r="A379" s="37"/>
    </row>
    <row r="380" spans="1:1" x14ac:dyDescent="0.15">
      <c r="A380" s="37"/>
    </row>
    <row r="381" spans="1:1" x14ac:dyDescent="0.15">
      <c r="A381" s="37"/>
    </row>
    <row r="382" spans="1:1" x14ac:dyDescent="0.15">
      <c r="A382" s="37"/>
    </row>
    <row r="383" spans="1:1" x14ac:dyDescent="0.15">
      <c r="A383" s="37"/>
    </row>
    <row r="384" spans="1:1" x14ac:dyDescent="0.15">
      <c r="A384" s="37"/>
    </row>
    <row r="385" spans="1:1" x14ac:dyDescent="0.15">
      <c r="A385" s="37"/>
    </row>
    <row r="386" spans="1:1" x14ac:dyDescent="0.15">
      <c r="A386" s="37"/>
    </row>
    <row r="387" spans="1:1" x14ac:dyDescent="0.15">
      <c r="A387" s="37"/>
    </row>
    <row r="388" spans="1:1" x14ac:dyDescent="0.15">
      <c r="A388" s="37"/>
    </row>
    <row r="389" spans="1:1" x14ac:dyDescent="0.15">
      <c r="A389" s="37"/>
    </row>
    <row r="390" spans="1:1" x14ac:dyDescent="0.15">
      <c r="A390" s="37"/>
    </row>
    <row r="391" spans="1:1" x14ac:dyDescent="0.15">
      <c r="A391" s="37"/>
    </row>
    <row r="392" spans="1:1" x14ac:dyDescent="0.15">
      <c r="A392" s="37"/>
    </row>
    <row r="393" spans="1:1" x14ac:dyDescent="0.15">
      <c r="A393" s="37"/>
    </row>
    <row r="394" spans="1:1" x14ac:dyDescent="0.15">
      <c r="A394" s="37"/>
    </row>
    <row r="395" spans="1:1" x14ac:dyDescent="0.15">
      <c r="A395" s="37"/>
    </row>
    <row r="396" spans="1:1" x14ac:dyDescent="0.15">
      <c r="A396" s="37"/>
    </row>
    <row r="397" spans="1:1" x14ac:dyDescent="0.15">
      <c r="A397" s="37"/>
    </row>
    <row r="398" spans="1:1" x14ac:dyDescent="0.15">
      <c r="A398" s="37"/>
    </row>
    <row r="399" spans="1:1" x14ac:dyDescent="0.15">
      <c r="A399" s="37"/>
    </row>
    <row r="400" spans="1:1" x14ac:dyDescent="0.15">
      <c r="A400" s="37"/>
    </row>
    <row r="401" spans="1:1" x14ac:dyDescent="0.15">
      <c r="A401" s="37"/>
    </row>
    <row r="402" spans="1:1" x14ac:dyDescent="0.15">
      <c r="A402" s="37"/>
    </row>
    <row r="403" spans="1:1" x14ac:dyDescent="0.15">
      <c r="A403" s="37"/>
    </row>
    <row r="404" spans="1:1" x14ac:dyDescent="0.15">
      <c r="A404" s="37"/>
    </row>
    <row r="405" spans="1:1" x14ac:dyDescent="0.15">
      <c r="A405" s="37"/>
    </row>
    <row r="406" spans="1:1" x14ac:dyDescent="0.15">
      <c r="A406" s="37"/>
    </row>
    <row r="407" spans="1:1" x14ac:dyDescent="0.15">
      <c r="A407" s="37"/>
    </row>
    <row r="408" spans="1:1" x14ac:dyDescent="0.15">
      <c r="A408" s="37"/>
    </row>
    <row r="409" spans="1:1" x14ac:dyDescent="0.15">
      <c r="A409" s="37"/>
    </row>
    <row r="410" spans="1:1" x14ac:dyDescent="0.15">
      <c r="A410" s="37"/>
    </row>
    <row r="411" spans="1:1" x14ac:dyDescent="0.15">
      <c r="A411" s="37"/>
    </row>
    <row r="412" spans="1:1" x14ac:dyDescent="0.15">
      <c r="A412" s="37"/>
    </row>
    <row r="413" spans="1:1" x14ac:dyDescent="0.15">
      <c r="A413" s="37"/>
    </row>
  </sheetData>
  <sheetProtection sheet="1" objects="1" scenarios="1"/>
  <mergeCells count="11">
    <mergeCell ref="A6:G6"/>
    <mergeCell ref="A1:G1"/>
    <mergeCell ref="A2:G2"/>
    <mergeCell ref="A3:G3"/>
    <mergeCell ref="A4:G4"/>
    <mergeCell ref="A5:G5"/>
    <mergeCell ref="C8:C9"/>
    <mergeCell ref="D8:D9"/>
    <mergeCell ref="E8:E9"/>
    <mergeCell ref="F8:F9"/>
    <mergeCell ref="G8:G9"/>
  </mergeCells>
  <printOptions horizontalCentered="1"/>
  <pageMargins left="0.2" right="0.23" top="0.39" bottom="0.28999999999999998" header="0.17" footer="0.28999999999999998"/>
  <pageSetup orientation="landscape" r:id="rId1"/>
  <headerFooter alignWithMargins="0">
    <oddFooter>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FBA0C-6A32-4C86-A887-8904302618B6}">
  <sheetPr>
    <pageSetUpPr fitToPage="1"/>
  </sheetPr>
  <dimension ref="A1:G413"/>
  <sheetViews>
    <sheetView workbookViewId="0">
      <selection sqref="A1:G1"/>
    </sheetView>
  </sheetViews>
  <sheetFormatPr baseColWidth="10" defaultColWidth="8" defaultRowHeight="12" x14ac:dyDescent="0.15"/>
  <cols>
    <col min="1" max="1" width="4.83203125" style="38" customWidth="1"/>
    <col min="2" max="2" width="44.33203125" style="2" customWidth="1"/>
    <col min="3" max="7" width="12.83203125" style="2" customWidth="1"/>
    <col min="8" max="9" width="8" style="2"/>
    <col min="10" max="11" width="9" style="2" bestFit="1" customWidth="1"/>
    <col min="12" max="16384" width="8" style="2"/>
  </cols>
  <sheetData>
    <row r="1" spans="1:7" s="1" customFormat="1" x14ac:dyDescent="0.15">
      <c r="A1" s="193" t="s">
        <v>58</v>
      </c>
      <c r="B1" s="193"/>
      <c r="C1" s="193"/>
      <c r="D1" s="193"/>
      <c r="E1" s="193"/>
      <c r="F1" s="193"/>
      <c r="G1" s="193"/>
    </row>
    <row r="2" spans="1:7" s="1" customFormat="1" x14ac:dyDescent="0.15">
      <c r="A2" s="194" t="str">
        <f>'[8]Cover Page'!B12</f>
        <v>Northern Illinois University</v>
      </c>
      <c r="B2" s="194"/>
      <c r="C2" s="194"/>
      <c r="D2" s="194"/>
      <c r="E2" s="194"/>
      <c r="F2" s="194"/>
      <c r="G2" s="194"/>
    </row>
    <row r="3" spans="1:7" s="1" customFormat="1" x14ac:dyDescent="0.15">
      <c r="A3" s="193" t="s">
        <v>59</v>
      </c>
      <c r="B3" s="193"/>
      <c r="C3" s="193"/>
      <c r="D3" s="193"/>
      <c r="E3" s="193"/>
      <c r="F3" s="193"/>
      <c r="G3" s="193"/>
    </row>
    <row r="4" spans="1:7" s="1" customFormat="1" x14ac:dyDescent="0.15">
      <c r="A4" s="193" t="s">
        <v>60</v>
      </c>
      <c r="B4" s="193"/>
      <c r="C4" s="193"/>
      <c r="D4" s="193"/>
      <c r="E4" s="193"/>
      <c r="F4" s="193"/>
      <c r="G4" s="193"/>
    </row>
    <row r="5" spans="1:7" s="1" customFormat="1" x14ac:dyDescent="0.15">
      <c r="A5" s="194">
        <f>CSU!A5</f>
        <v>2022</v>
      </c>
      <c r="B5" s="194"/>
      <c r="C5" s="194"/>
      <c r="D5" s="194"/>
      <c r="E5" s="194"/>
      <c r="F5" s="194"/>
      <c r="G5" s="194"/>
    </row>
    <row r="6" spans="1:7" x14ac:dyDescent="0.15">
      <c r="A6" s="187"/>
      <c r="B6" s="187"/>
      <c r="C6" s="187"/>
      <c r="D6" s="187"/>
      <c r="E6" s="187"/>
      <c r="F6" s="187"/>
      <c r="G6" s="187"/>
    </row>
    <row r="7" spans="1:7" ht="13" thickBot="1" x14ac:dyDescent="0.2">
      <c r="A7" s="54" t="s">
        <v>61</v>
      </c>
      <c r="B7" s="54" t="s">
        <v>62</v>
      </c>
      <c r="C7" s="54" t="s">
        <v>63</v>
      </c>
      <c r="D7" s="54" t="s">
        <v>64</v>
      </c>
      <c r="E7" s="54" t="s">
        <v>65</v>
      </c>
      <c r="F7" s="54" t="s">
        <v>66</v>
      </c>
      <c r="G7" s="54" t="s">
        <v>67</v>
      </c>
    </row>
    <row r="8" spans="1:7" ht="12" customHeight="1" x14ac:dyDescent="0.15">
      <c r="A8" s="4"/>
      <c r="C8" s="185" t="s">
        <v>68</v>
      </c>
      <c r="D8" s="185" t="s">
        <v>69</v>
      </c>
      <c r="E8" s="185" t="s">
        <v>70</v>
      </c>
      <c r="F8" s="185" t="s">
        <v>71</v>
      </c>
      <c r="G8" s="185" t="s">
        <v>72</v>
      </c>
    </row>
    <row r="9" spans="1:7" ht="13" thickBot="1" x14ac:dyDescent="0.2">
      <c r="A9" s="4"/>
      <c r="B9" s="2" t="s">
        <v>73</v>
      </c>
      <c r="C9" s="186"/>
      <c r="D9" s="186"/>
      <c r="E9" s="186"/>
      <c r="F9" s="186"/>
      <c r="G9" s="186"/>
    </row>
    <row r="10" spans="1:7" s="1" customFormat="1" ht="13" customHeight="1" x14ac:dyDescent="0.15">
      <c r="A10" s="55">
        <v>100</v>
      </c>
      <c r="B10" s="6" t="s">
        <v>74</v>
      </c>
      <c r="C10" s="7">
        <v>90238.8</v>
      </c>
      <c r="D10" s="8">
        <v>140087.29999999999</v>
      </c>
      <c r="E10" s="8">
        <v>157404.40000000002</v>
      </c>
      <c r="F10" s="8"/>
      <c r="G10" s="9">
        <v>72921.699999999953</v>
      </c>
    </row>
    <row r="11" spans="1:7" ht="13" thickBot="1" x14ac:dyDescent="0.2">
      <c r="A11" s="56">
        <v>200</v>
      </c>
      <c r="B11" s="11" t="s">
        <v>75</v>
      </c>
      <c r="C11" s="12">
        <v>37741.9</v>
      </c>
      <c r="D11" s="13">
        <v>192015.69999999998</v>
      </c>
      <c r="E11" s="13">
        <v>175593.30000000002</v>
      </c>
      <c r="F11" s="13">
        <v>0</v>
      </c>
      <c r="G11" s="14">
        <v>54164.299999999959</v>
      </c>
    </row>
    <row r="12" spans="1:7" ht="13.75" customHeight="1" thickTop="1" x14ac:dyDescent="0.15">
      <c r="A12" s="57">
        <v>201</v>
      </c>
      <c r="B12" s="16" t="s">
        <v>5</v>
      </c>
      <c r="C12" s="17">
        <v>37741.9</v>
      </c>
      <c r="D12" s="18">
        <v>192015.69999999998</v>
      </c>
      <c r="E12" s="18">
        <v>175593.30000000002</v>
      </c>
      <c r="F12" s="18">
        <v>0</v>
      </c>
      <c r="G12" s="19">
        <v>54164.299999999959</v>
      </c>
    </row>
    <row r="13" spans="1:7" x14ac:dyDescent="0.15">
      <c r="A13" s="57">
        <v>202</v>
      </c>
      <c r="B13" s="16" t="s">
        <v>4</v>
      </c>
      <c r="C13" s="17">
        <v>0</v>
      </c>
      <c r="D13" s="18">
        <v>0</v>
      </c>
      <c r="E13" s="18">
        <v>0</v>
      </c>
      <c r="F13" s="18">
        <v>0</v>
      </c>
      <c r="G13" s="19">
        <v>0</v>
      </c>
    </row>
    <row r="14" spans="1:7" ht="13" thickBot="1" x14ac:dyDescent="0.2">
      <c r="A14" s="58">
        <v>300</v>
      </c>
      <c r="B14" s="59" t="s">
        <v>76</v>
      </c>
      <c r="C14" s="22">
        <v>0</v>
      </c>
      <c r="D14" s="23">
        <v>40111.699999999997</v>
      </c>
      <c r="E14" s="23">
        <v>40111.700000000004</v>
      </c>
      <c r="F14" s="23">
        <v>0</v>
      </c>
      <c r="G14" s="24">
        <v>-7.2759576141834259E-12</v>
      </c>
    </row>
    <row r="15" spans="1:7" ht="13" thickTop="1" x14ac:dyDescent="0.15">
      <c r="A15" s="60">
        <v>301</v>
      </c>
      <c r="B15" s="26" t="s">
        <v>5</v>
      </c>
      <c r="C15" s="27"/>
      <c r="D15" s="28">
        <v>40111.699999999997</v>
      </c>
      <c r="E15" s="28">
        <v>40111.700000000004</v>
      </c>
      <c r="F15" s="28"/>
      <c r="G15" s="19">
        <v>-7.2759576141834259E-12</v>
      </c>
    </row>
    <row r="16" spans="1:7" s="1" customFormat="1" x14ac:dyDescent="0.15">
      <c r="A16" s="60">
        <v>302</v>
      </c>
      <c r="B16" s="26" t="s">
        <v>4</v>
      </c>
      <c r="C16" s="27"/>
      <c r="D16" s="28"/>
      <c r="E16" s="28"/>
      <c r="F16" s="28"/>
      <c r="G16" s="19">
        <v>0</v>
      </c>
    </row>
    <row r="17" spans="1:7" s="1" customFormat="1" ht="13" thickBot="1" x14ac:dyDescent="0.2">
      <c r="A17" s="58">
        <v>400</v>
      </c>
      <c r="B17" s="59" t="s">
        <v>77</v>
      </c>
      <c r="C17" s="22">
        <v>0</v>
      </c>
      <c r="D17" s="23">
        <v>31772.400000000001</v>
      </c>
      <c r="E17" s="23">
        <v>31772.400000000001</v>
      </c>
      <c r="F17" s="23">
        <v>0</v>
      </c>
      <c r="G17" s="24">
        <v>0</v>
      </c>
    </row>
    <row r="18" spans="1:7" ht="13" thickTop="1" x14ac:dyDescent="0.15">
      <c r="A18" s="60">
        <v>401</v>
      </c>
      <c r="B18" s="26" t="s">
        <v>5</v>
      </c>
      <c r="C18" s="27"/>
      <c r="D18" s="28">
        <v>31772.400000000001</v>
      </c>
      <c r="E18" s="28">
        <v>31772.400000000001</v>
      </c>
      <c r="F18" s="28"/>
      <c r="G18" s="19">
        <v>0</v>
      </c>
    </row>
    <row r="19" spans="1:7" x14ac:dyDescent="0.15">
      <c r="A19" s="60">
        <v>402</v>
      </c>
      <c r="B19" s="26" t="s">
        <v>4</v>
      </c>
      <c r="C19" s="27"/>
      <c r="D19" s="28"/>
      <c r="E19" s="28"/>
      <c r="F19" s="28"/>
      <c r="G19" s="19">
        <v>0</v>
      </c>
    </row>
    <row r="20" spans="1:7" ht="13" thickBot="1" x14ac:dyDescent="0.2">
      <c r="A20" s="58">
        <v>500</v>
      </c>
      <c r="B20" s="59" t="s">
        <v>78</v>
      </c>
      <c r="C20" s="22">
        <v>0</v>
      </c>
      <c r="D20" s="23">
        <v>5149.1000000000004</v>
      </c>
      <c r="E20" s="23">
        <v>5149.0999999999995</v>
      </c>
      <c r="F20" s="23">
        <v>0</v>
      </c>
      <c r="G20" s="24">
        <v>9.0949470177292824E-13</v>
      </c>
    </row>
    <row r="21" spans="1:7" ht="13" thickTop="1" x14ac:dyDescent="0.15">
      <c r="A21" s="60">
        <v>501</v>
      </c>
      <c r="B21" s="26" t="s">
        <v>5</v>
      </c>
      <c r="C21" s="27"/>
      <c r="D21" s="28">
        <v>5149.1000000000004</v>
      </c>
      <c r="E21" s="28">
        <v>5149.0999999999995</v>
      </c>
      <c r="F21" s="28"/>
      <c r="G21" s="19">
        <v>9.0949470177292824E-13</v>
      </c>
    </row>
    <row r="22" spans="1:7" x14ac:dyDescent="0.15">
      <c r="A22" s="60">
        <v>502</v>
      </c>
      <c r="B22" s="26" t="s">
        <v>4</v>
      </c>
      <c r="C22" s="27"/>
      <c r="D22" s="28"/>
      <c r="E22" s="28"/>
      <c r="F22" s="28"/>
      <c r="G22" s="19">
        <v>0</v>
      </c>
    </row>
    <row r="23" spans="1:7" ht="13" thickBot="1" x14ac:dyDescent="0.2">
      <c r="A23" s="58">
        <v>600</v>
      </c>
      <c r="B23" s="59" t="s">
        <v>79</v>
      </c>
      <c r="C23" s="22">
        <v>0</v>
      </c>
      <c r="D23" s="23">
        <v>0</v>
      </c>
      <c r="E23" s="23">
        <v>0</v>
      </c>
      <c r="F23" s="23">
        <v>0</v>
      </c>
      <c r="G23" s="24">
        <v>0</v>
      </c>
    </row>
    <row r="24" spans="1:7" ht="13" thickTop="1" x14ac:dyDescent="0.15">
      <c r="A24" s="60">
        <v>601</v>
      </c>
      <c r="B24" s="26" t="s">
        <v>5</v>
      </c>
      <c r="C24" s="27"/>
      <c r="D24" s="28"/>
      <c r="E24" s="28">
        <v>0</v>
      </c>
      <c r="F24" s="28"/>
      <c r="G24" s="19">
        <v>0</v>
      </c>
    </row>
    <row r="25" spans="1:7" x14ac:dyDescent="0.15">
      <c r="A25" s="60">
        <v>602</v>
      </c>
      <c r="B25" s="26" t="s">
        <v>4</v>
      </c>
      <c r="C25" s="27"/>
      <c r="D25" s="28"/>
      <c r="E25" s="28"/>
      <c r="F25" s="28"/>
      <c r="G25" s="19">
        <v>0</v>
      </c>
    </row>
    <row r="26" spans="1:7" ht="13" thickBot="1" x14ac:dyDescent="0.2">
      <c r="A26" s="58">
        <v>700</v>
      </c>
      <c r="B26" s="59" t="s">
        <v>80</v>
      </c>
      <c r="C26" s="22">
        <v>120662</v>
      </c>
      <c r="D26" s="23">
        <v>57318.400000000001</v>
      </c>
      <c r="E26" s="23">
        <v>39847.700000000004</v>
      </c>
      <c r="F26" s="23">
        <v>0</v>
      </c>
      <c r="G26" s="24">
        <v>138132.69999999998</v>
      </c>
    </row>
    <row r="27" spans="1:7" ht="13" thickTop="1" x14ac:dyDescent="0.15">
      <c r="A27" s="60">
        <v>701</v>
      </c>
      <c r="B27" s="26" t="s">
        <v>5</v>
      </c>
      <c r="C27" s="27">
        <v>120662</v>
      </c>
      <c r="D27" s="28">
        <v>57318.400000000001</v>
      </c>
      <c r="E27" s="28">
        <v>39847.700000000004</v>
      </c>
      <c r="F27" s="28"/>
      <c r="G27" s="19">
        <v>138132.69999999998</v>
      </c>
    </row>
    <row r="28" spans="1:7" x14ac:dyDescent="0.15">
      <c r="A28" s="60">
        <v>702</v>
      </c>
      <c r="B28" s="26" t="s">
        <v>4</v>
      </c>
      <c r="C28" s="27"/>
      <c r="D28" s="28"/>
      <c r="E28" s="28"/>
      <c r="F28" s="28"/>
      <c r="G28" s="19">
        <v>0</v>
      </c>
    </row>
    <row r="29" spans="1:7" ht="13" thickBot="1" x14ac:dyDescent="0.2">
      <c r="A29" s="58">
        <v>800</v>
      </c>
      <c r="B29" s="59" t="s">
        <v>81</v>
      </c>
      <c r="C29" s="22">
        <v>-121305</v>
      </c>
      <c r="D29" s="23">
        <v>57606.7</v>
      </c>
      <c r="E29" s="23">
        <v>57014.1</v>
      </c>
      <c r="F29" s="23">
        <v>0</v>
      </c>
      <c r="G29" s="24">
        <v>-120712.4</v>
      </c>
    </row>
    <row r="30" spans="1:7" ht="13" thickTop="1" x14ac:dyDescent="0.15">
      <c r="A30" s="60">
        <v>801</v>
      </c>
      <c r="B30" s="26" t="s">
        <v>5</v>
      </c>
      <c r="C30" s="27">
        <v>-121305</v>
      </c>
      <c r="D30" s="28">
        <v>57606.7</v>
      </c>
      <c r="E30" s="28">
        <v>57014.1</v>
      </c>
      <c r="F30" s="28"/>
      <c r="G30" s="19">
        <v>-120712.4</v>
      </c>
    </row>
    <row r="31" spans="1:7" x14ac:dyDescent="0.15">
      <c r="A31" s="60">
        <v>802</v>
      </c>
      <c r="B31" s="26" t="s">
        <v>4</v>
      </c>
      <c r="C31" s="27"/>
      <c r="D31" s="28"/>
      <c r="E31" s="28"/>
      <c r="F31" s="28"/>
      <c r="G31" s="19">
        <v>0</v>
      </c>
    </row>
    <row r="32" spans="1:7" ht="13" thickBot="1" x14ac:dyDescent="0.2">
      <c r="A32" s="58">
        <v>900</v>
      </c>
      <c r="B32" s="59" t="s">
        <v>82</v>
      </c>
      <c r="C32" s="22">
        <v>0</v>
      </c>
      <c r="D32" s="23">
        <v>0</v>
      </c>
      <c r="E32" s="23">
        <v>0</v>
      </c>
      <c r="F32" s="23">
        <v>0</v>
      </c>
      <c r="G32" s="24">
        <v>0</v>
      </c>
    </row>
    <row r="33" spans="1:7" ht="13" thickTop="1" x14ac:dyDescent="0.15">
      <c r="A33" s="60">
        <v>901</v>
      </c>
      <c r="B33" s="26" t="s">
        <v>5</v>
      </c>
      <c r="C33" s="27"/>
      <c r="D33" s="28"/>
      <c r="E33" s="28"/>
      <c r="F33" s="28"/>
      <c r="G33" s="19">
        <v>0</v>
      </c>
    </row>
    <row r="34" spans="1:7" x14ac:dyDescent="0.15">
      <c r="A34" s="60">
        <v>902</v>
      </c>
      <c r="B34" s="26" t="s">
        <v>4</v>
      </c>
      <c r="C34" s="27"/>
      <c r="D34" s="28"/>
      <c r="E34" s="28"/>
      <c r="F34" s="28"/>
      <c r="G34" s="19">
        <v>0</v>
      </c>
    </row>
    <row r="35" spans="1:7" ht="13" thickBot="1" x14ac:dyDescent="0.2">
      <c r="A35" s="58">
        <v>1000</v>
      </c>
      <c r="B35" s="59" t="s">
        <v>83</v>
      </c>
      <c r="C35" s="22">
        <v>0</v>
      </c>
      <c r="D35" s="23">
        <v>0</v>
      </c>
      <c r="E35" s="23">
        <v>0</v>
      </c>
      <c r="F35" s="23">
        <v>0</v>
      </c>
      <c r="G35" s="24">
        <v>0</v>
      </c>
    </row>
    <row r="36" spans="1:7" ht="13" thickTop="1" x14ac:dyDescent="0.15">
      <c r="A36" s="60">
        <v>1001</v>
      </c>
      <c r="B36" s="26" t="s">
        <v>5</v>
      </c>
      <c r="C36" s="27"/>
      <c r="D36" s="28"/>
      <c r="E36" s="28">
        <v>0</v>
      </c>
      <c r="F36" s="28"/>
      <c r="G36" s="19">
        <v>0</v>
      </c>
    </row>
    <row r="37" spans="1:7" x14ac:dyDescent="0.15">
      <c r="A37" s="60">
        <v>1002</v>
      </c>
      <c r="B37" s="26" t="s">
        <v>4</v>
      </c>
      <c r="C37" s="27"/>
      <c r="D37" s="28"/>
      <c r="E37" s="28"/>
      <c r="F37" s="28"/>
      <c r="G37" s="19">
        <v>0</v>
      </c>
    </row>
    <row r="38" spans="1:7" ht="13" thickBot="1" x14ac:dyDescent="0.2">
      <c r="A38" s="58">
        <v>1100</v>
      </c>
      <c r="B38" s="59" t="s">
        <v>84</v>
      </c>
      <c r="C38" s="22">
        <v>2542.1</v>
      </c>
      <c r="D38" s="23">
        <v>57.4</v>
      </c>
      <c r="E38" s="23">
        <v>1698.3</v>
      </c>
      <c r="F38" s="23">
        <v>0</v>
      </c>
      <c r="G38" s="24">
        <v>901.2</v>
      </c>
    </row>
    <row r="39" spans="1:7" ht="13" thickTop="1" x14ac:dyDescent="0.15">
      <c r="A39" s="60">
        <v>1101</v>
      </c>
      <c r="B39" s="26" t="s">
        <v>5</v>
      </c>
      <c r="C39" s="27">
        <v>2542.1</v>
      </c>
      <c r="D39" s="28">
        <v>57.4</v>
      </c>
      <c r="E39" s="28">
        <v>1698.3</v>
      </c>
      <c r="F39" s="28"/>
      <c r="G39" s="19">
        <v>901.2</v>
      </c>
    </row>
    <row r="40" spans="1:7" ht="13" thickBot="1" x14ac:dyDescent="0.2">
      <c r="A40" s="61">
        <v>1102</v>
      </c>
      <c r="B40" s="30" t="s">
        <v>4</v>
      </c>
      <c r="C40" s="31"/>
      <c r="D40" s="32"/>
      <c r="E40" s="32"/>
      <c r="F40" s="32"/>
      <c r="G40" s="33">
        <v>0</v>
      </c>
    </row>
    <row r="41" spans="1:7" x14ac:dyDescent="0.15">
      <c r="A41" s="4" t="s">
        <v>85</v>
      </c>
    </row>
    <row r="42" spans="1:7" x14ac:dyDescent="0.15">
      <c r="A42" s="34" t="s">
        <v>86</v>
      </c>
      <c r="B42" s="35" t="s">
        <v>87</v>
      </c>
    </row>
    <row r="43" spans="1:7" x14ac:dyDescent="0.15">
      <c r="A43" s="34" t="s">
        <v>88</v>
      </c>
      <c r="B43" s="35" t="s">
        <v>89</v>
      </c>
    </row>
    <row r="44" spans="1:7" x14ac:dyDescent="0.15">
      <c r="A44" s="4"/>
      <c r="B44" s="62"/>
      <c r="C44" s="62"/>
      <c r="D44" s="62"/>
      <c r="E44" s="62"/>
      <c r="F44" s="62"/>
      <c r="G44" s="62"/>
    </row>
    <row r="45" spans="1:7" x14ac:dyDescent="0.15">
      <c r="A45" s="4"/>
      <c r="B45" s="62"/>
      <c r="C45" s="62"/>
      <c r="D45" s="62"/>
      <c r="E45" s="62"/>
      <c r="F45" s="62"/>
      <c r="G45" s="62"/>
    </row>
    <row r="46" spans="1:7" x14ac:dyDescent="0.15">
      <c r="A46" s="4"/>
      <c r="B46" s="62"/>
      <c r="C46" s="62"/>
      <c r="D46" s="62"/>
      <c r="E46" s="62"/>
      <c r="F46" s="62"/>
      <c r="G46" s="62"/>
    </row>
    <row r="47" spans="1:7" x14ac:dyDescent="0.15">
      <c r="A47" s="4"/>
      <c r="B47" s="62"/>
      <c r="C47" s="62"/>
      <c r="D47" s="62"/>
      <c r="E47" s="62"/>
      <c r="F47" s="62"/>
      <c r="G47" s="62"/>
    </row>
    <row r="48" spans="1:7" x14ac:dyDescent="0.15">
      <c r="A48" s="4"/>
      <c r="B48" s="62"/>
      <c r="C48" s="62"/>
      <c r="D48" s="62"/>
      <c r="E48" s="62"/>
      <c r="F48" s="62"/>
      <c r="G48" s="62"/>
    </row>
    <row r="49" spans="1:7" x14ac:dyDescent="0.15">
      <c r="A49" s="4"/>
      <c r="B49" s="62"/>
      <c r="C49" s="62"/>
      <c r="D49" s="62"/>
      <c r="E49" s="62"/>
      <c r="F49" s="62"/>
      <c r="G49" s="62"/>
    </row>
    <row r="50" spans="1:7" x14ac:dyDescent="0.15">
      <c r="A50" s="4"/>
      <c r="B50" s="62"/>
      <c r="C50" s="62"/>
      <c r="D50" s="62"/>
      <c r="E50" s="62"/>
      <c r="F50" s="62"/>
      <c r="G50" s="62"/>
    </row>
    <row r="51" spans="1:7" x14ac:dyDescent="0.15">
      <c r="A51" s="4"/>
      <c r="B51" s="62"/>
      <c r="C51" s="62"/>
      <c r="D51" s="62"/>
      <c r="E51" s="62"/>
      <c r="F51" s="62"/>
      <c r="G51" s="62"/>
    </row>
    <row r="52" spans="1:7" x14ac:dyDescent="0.15">
      <c r="A52" s="4"/>
      <c r="B52" s="62"/>
      <c r="C52" s="62"/>
      <c r="D52" s="62"/>
      <c r="E52" s="62"/>
      <c r="F52" s="62"/>
      <c r="G52" s="62"/>
    </row>
    <row r="53" spans="1:7" x14ac:dyDescent="0.15">
      <c r="A53" s="4"/>
    </row>
    <row r="54" spans="1:7" x14ac:dyDescent="0.15">
      <c r="A54" s="4"/>
    </row>
    <row r="55" spans="1:7" x14ac:dyDescent="0.15">
      <c r="A55" s="4"/>
    </row>
    <row r="56" spans="1:7" x14ac:dyDescent="0.15">
      <c r="A56" s="4"/>
    </row>
    <row r="57" spans="1:7" x14ac:dyDescent="0.15">
      <c r="A57" s="4"/>
    </row>
    <row r="58" spans="1:7" x14ac:dyDescent="0.15">
      <c r="A58" s="4"/>
    </row>
    <row r="59" spans="1:7" x14ac:dyDescent="0.15">
      <c r="A59" s="4"/>
    </row>
    <row r="60" spans="1:7" x14ac:dyDescent="0.15">
      <c r="A60" s="4"/>
    </row>
    <row r="61" spans="1:7" x14ac:dyDescent="0.15">
      <c r="A61" s="4"/>
    </row>
    <row r="62" spans="1:7" x14ac:dyDescent="0.15">
      <c r="A62" s="4"/>
    </row>
    <row r="63" spans="1:7" x14ac:dyDescent="0.15">
      <c r="A63" s="4"/>
    </row>
    <row r="64" spans="1:7" x14ac:dyDescent="0.15">
      <c r="A64" s="4"/>
    </row>
    <row r="65" spans="1:1" x14ac:dyDescent="0.15">
      <c r="A65" s="4"/>
    </row>
    <row r="66" spans="1:1" x14ac:dyDescent="0.15">
      <c r="A66" s="4"/>
    </row>
    <row r="67" spans="1:1" x14ac:dyDescent="0.15">
      <c r="A67" s="4"/>
    </row>
    <row r="68" spans="1:1" x14ac:dyDescent="0.15">
      <c r="A68" s="4"/>
    </row>
    <row r="69" spans="1:1" x14ac:dyDescent="0.15">
      <c r="A69" s="4"/>
    </row>
    <row r="70" spans="1:1" x14ac:dyDescent="0.15">
      <c r="A70" s="4"/>
    </row>
    <row r="71" spans="1:1" x14ac:dyDescent="0.15">
      <c r="A71" s="4"/>
    </row>
    <row r="72" spans="1:1" x14ac:dyDescent="0.15">
      <c r="A72" s="4"/>
    </row>
    <row r="73" spans="1:1" x14ac:dyDescent="0.15">
      <c r="A73" s="4"/>
    </row>
    <row r="74" spans="1:1" x14ac:dyDescent="0.15">
      <c r="A74" s="4"/>
    </row>
    <row r="75" spans="1:1" x14ac:dyDescent="0.15">
      <c r="A75" s="4"/>
    </row>
    <row r="76" spans="1:1" x14ac:dyDescent="0.15">
      <c r="A76" s="4"/>
    </row>
    <row r="77" spans="1:1" x14ac:dyDescent="0.15">
      <c r="A77" s="4"/>
    </row>
    <row r="78" spans="1:1" x14ac:dyDescent="0.15">
      <c r="A78" s="4"/>
    </row>
    <row r="79" spans="1:1" x14ac:dyDescent="0.15">
      <c r="A79" s="4"/>
    </row>
    <row r="80" spans="1:1" x14ac:dyDescent="0.15">
      <c r="A80" s="4"/>
    </row>
    <row r="81" spans="1:1" x14ac:dyDescent="0.15">
      <c r="A81" s="4"/>
    </row>
    <row r="82" spans="1:1" x14ac:dyDescent="0.15">
      <c r="A82" s="4"/>
    </row>
    <row r="83" spans="1:1" x14ac:dyDescent="0.15">
      <c r="A83" s="4"/>
    </row>
    <row r="84" spans="1:1" x14ac:dyDescent="0.15">
      <c r="A84" s="4"/>
    </row>
    <row r="85" spans="1:1" x14ac:dyDescent="0.15">
      <c r="A85" s="4"/>
    </row>
    <row r="86" spans="1:1" x14ac:dyDescent="0.15">
      <c r="A86" s="4"/>
    </row>
    <row r="87" spans="1:1" x14ac:dyDescent="0.15">
      <c r="A87" s="4"/>
    </row>
    <row r="88" spans="1:1" x14ac:dyDescent="0.15">
      <c r="A88" s="4"/>
    </row>
    <row r="89" spans="1:1" x14ac:dyDescent="0.15">
      <c r="A89" s="4"/>
    </row>
    <row r="90" spans="1:1" x14ac:dyDescent="0.15">
      <c r="A90" s="4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  <row r="125" spans="1:1" x14ac:dyDescent="0.15">
      <c r="A125" s="37"/>
    </row>
    <row r="126" spans="1:1" x14ac:dyDescent="0.15">
      <c r="A126" s="37"/>
    </row>
    <row r="127" spans="1:1" x14ac:dyDescent="0.15">
      <c r="A127" s="37"/>
    </row>
    <row r="128" spans="1:1" x14ac:dyDescent="0.15">
      <c r="A128" s="37"/>
    </row>
    <row r="129" spans="1:1" x14ac:dyDescent="0.15">
      <c r="A129" s="37"/>
    </row>
    <row r="130" spans="1:1" x14ac:dyDescent="0.15">
      <c r="A130" s="37"/>
    </row>
    <row r="131" spans="1:1" x14ac:dyDescent="0.15">
      <c r="A131" s="37"/>
    </row>
    <row r="132" spans="1:1" x14ac:dyDescent="0.15">
      <c r="A132" s="37"/>
    </row>
    <row r="133" spans="1:1" x14ac:dyDescent="0.15">
      <c r="A133" s="37"/>
    </row>
    <row r="134" spans="1:1" x14ac:dyDescent="0.15">
      <c r="A134" s="37"/>
    </row>
    <row r="135" spans="1:1" x14ac:dyDescent="0.15">
      <c r="A135" s="37"/>
    </row>
    <row r="136" spans="1:1" x14ac:dyDescent="0.15">
      <c r="A136" s="37"/>
    </row>
    <row r="137" spans="1:1" x14ac:dyDescent="0.15">
      <c r="A137" s="37"/>
    </row>
    <row r="138" spans="1:1" x14ac:dyDescent="0.15">
      <c r="A138" s="37"/>
    </row>
    <row r="139" spans="1:1" x14ac:dyDescent="0.15">
      <c r="A139" s="37"/>
    </row>
    <row r="140" spans="1:1" x14ac:dyDescent="0.15">
      <c r="A140" s="37"/>
    </row>
    <row r="141" spans="1:1" x14ac:dyDescent="0.15">
      <c r="A141" s="37"/>
    </row>
    <row r="142" spans="1:1" x14ac:dyDescent="0.15">
      <c r="A142" s="37"/>
    </row>
    <row r="143" spans="1:1" x14ac:dyDescent="0.15">
      <c r="A143" s="37"/>
    </row>
    <row r="144" spans="1:1" x14ac:dyDescent="0.15">
      <c r="A144" s="37"/>
    </row>
    <row r="145" spans="1:1" x14ac:dyDescent="0.15">
      <c r="A145" s="37"/>
    </row>
    <row r="146" spans="1:1" x14ac:dyDescent="0.15">
      <c r="A146" s="37"/>
    </row>
    <row r="147" spans="1:1" x14ac:dyDescent="0.15">
      <c r="A147" s="37"/>
    </row>
    <row r="148" spans="1:1" x14ac:dyDescent="0.15">
      <c r="A148" s="37"/>
    </row>
    <row r="149" spans="1:1" x14ac:dyDescent="0.15">
      <c r="A149" s="37"/>
    </row>
    <row r="150" spans="1:1" x14ac:dyDescent="0.15">
      <c r="A150" s="37"/>
    </row>
    <row r="151" spans="1:1" x14ac:dyDescent="0.15">
      <c r="A151" s="37"/>
    </row>
    <row r="152" spans="1:1" x14ac:dyDescent="0.15">
      <c r="A152" s="37"/>
    </row>
    <row r="153" spans="1:1" x14ac:dyDescent="0.15">
      <c r="A153" s="37"/>
    </row>
    <row r="154" spans="1:1" x14ac:dyDescent="0.15">
      <c r="A154" s="37"/>
    </row>
    <row r="155" spans="1:1" x14ac:dyDescent="0.15">
      <c r="A155" s="37"/>
    </row>
    <row r="156" spans="1:1" x14ac:dyDescent="0.15">
      <c r="A156" s="37"/>
    </row>
    <row r="157" spans="1:1" x14ac:dyDescent="0.15">
      <c r="A157" s="37"/>
    </row>
    <row r="158" spans="1:1" x14ac:dyDescent="0.15">
      <c r="A158" s="37"/>
    </row>
    <row r="159" spans="1:1" x14ac:dyDescent="0.15">
      <c r="A159" s="37"/>
    </row>
    <row r="160" spans="1:1" x14ac:dyDescent="0.15">
      <c r="A160" s="37"/>
    </row>
    <row r="161" spans="1:1" x14ac:dyDescent="0.15">
      <c r="A161" s="37"/>
    </row>
    <row r="162" spans="1:1" x14ac:dyDescent="0.15">
      <c r="A162" s="37"/>
    </row>
    <row r="163" spans="1:1" x14ac:dyDescent="0.15">
      <c r="A163" s="37"/>
    </row>
    <row r="164" spans="1:1" x14ac:dyDescent="0.15">
      <c r="A164" s="37"/>
    </row>
    <row r="165" spans="1:1" x14ac:dyDescent="0.15">
      <c r="A165" s="37"/>
    </row>
    <row r="166" spans="1:1" x14ac:dyDescent="0.15">
      <c r="A166" s="37"/>
    </row>
    <row r="167" spans="1:1" x14ac:dyDescent="0.15">
      <c r="A167" s="37"/>
    </row>
    <row r="168" spans="1:1" x14ac:dyDescent="0.15">
      <c r="A168" s="37"/>
    </row>
    <row r="169" spans="1:1" x14ac:dyDescent="0.15">
      <c r="A169" s="37"/>
    </row>
    <row r="170" spans="1:1" x14ac:dyDescent="0.15">
      <c r="A170" s="37"/>
    </row>
    <row r="171" spans="1:1" x14ac:dyDescent="0.15">
      <c r="A171" s="37"/>
    </row>
    <row r="172" spans="1:1" x14ac:dyDescent="0.15">
      <c r="A172" s="37"/>
    </row>
    <row r="173" spans="1:1" x14ac:dyDescent="0.15">
      <c r="A173" s="37"/>
    </row>
    <row r="174" spans="1:1" x14ac:dyDescent="0.15">
      <c r="A174" s="37"/>
    </row>
    <row r="175" spans="1:1" x14ac:dyDescent="0.15">
      <c r="A175" s="37"/>
    </row>
    <row r="176" spans="1:1" x14ac:dyDescent="0.15">
      <c r="A176" s="37"/>
    </row>
    <row r="177" spans="1:1" x14ac:dyDescent="0.15">
      <c r="A177" s="37"/>
    </row>
    <row r="178" spans="1:1" x14ac:dyDescent="0.15">
      <c r="A178" s="37"/>
    </row>
    <row r="179" spans="1:1" x14ac:dyDescent="0.15">
      <c r="A179" s="37"/>
    </row>
    <row r="180" spans="1:1" x14ac:dyDescent="0.15">
      <c r="A180" s="37"/>
    </row>
    <row r="181" spans="1:1" x14ac:dyDescent="0.15">
      <c r="A181" s="37"/>
    </row>
    <row r="182" spans="1:1" x14ac:dyDescent="0.15">
      <c r="A182" s="37"/>
    </row>
    <row r="183" spans="1:1" x14ac:dyDescent="0.15">
      <c r="A183" s="37"/>
    </row>
    <row r="184" spans="1:1" x14ac:dyDescent="0.15">
      <c r="A184" s="37"/>
    </row>
    <row r="185" spans="1:1" x14ac:dyDescent="0.15">
      <c r="A185" s="37"/>
    </row>
    <row r="186" spans="1:1" x14ac:dyDescent="0.15">
      <c r="A186" s="37"/>
    </row>
    <row r="187" spans="1:1" x14ac:dyDescent="0.15">
      <c r="A187" s="37"/>
    </row>
    <row r="188" spans="1:1" x14ac:dyDescent="0.15">
      <c r="A188" s="37"/>
    </row>
    <row r="189" spans="1:1" x14ac:dyDescent="0.15">
      <c r="A189" s="37"/>
    </row>
    <row r="190" spans="1:1" x14ac:dyDescent="0.15">
      <c r="A190" s="37"/>
    </row>
    <row r="191" spans="1:1" x14ac:dyDescent="0.15">
      <c r="A191" s="37"/>
    </row>
    <row r="192" spans="1:1" x14ac:dyDescent="0.15">
      <c r="A192" s="37"/>
    </row>
    <row r="193" spans="1:1" x14ac:dyDescent="0.15">
      <c r="A193" s="37"/>
    </row>
    <row r="194" spans="1:1" x14ac:dyDescent="0.15">
      <c r="A194" s="37"/>
    </row>
    <row r="195" spans="1:1" x14ac:dyDescent="0.15">
      <c r="A195" s="37"/>
    </row>
    <row r="196" spans="1:1" x14ac:dyDescent="0.15">
      <c r="A196" s="37"/>
    </row>
    <row r="197" spans="1:1" x14ac:dyDescent="0.15">
      <c r="A197" s="37"/>
    </row>
    <row r="198" spans="1:1" x14ac:dyDescent="0.15">
      <c r="A198" s="37"/>
    </row>
    <row r="199" spans="1:1" x14ac:dyDescent="0.15">
      <c r="A199" s="37"/>
    </row>
    <row r="200" spans="1:1" x14ac:dyDescent="0.15">
      <c r="A200" s="37"/>
    </row>
    <row r="201" spans="1:1" x14ac:dyDescent="0.15">
      <c r="A201" s="37"/>
    </row>
    <row r="202" spans="1:1" x14ac:dyDescent="0.15">
      <c r="A202" s="37"/>
    </row>
    <row r="203" spans="1:1" x14ac:dyDescent="0.15">
      <c r="A203" s="37"/>
    </row>
    <row r="204" spans="1:1" x14ac:dyDescent="0.15">
      <c r="A204" s="37"/>
    </row>
    <row r="205" spans="1:1" x14ac:dyDescent="0.15">
      <c r="A205" s="37"/>
    </row>
    <row r="206" spans="1:1" x14ac:dyDescent="0.15">
      <c r="A206" s="37"/>
    </row>
    <row r="207" spans="1:1" x14ac:dyDescent="0.15">
      <c r="A207" s="37"/>
    </row>
    <row r="208" spans="1:1" x14ac:dyDescent="0.15">
      <c r="A208" s="37"/>
    </row>
    <row r="209" spans="1:1" x14ac:dyDescent="0.15">
      <c r="A209" s="37"/>
    </row>
    <row r="210" spans="1:1" x14ac:dyDescent="0.15">
      <c r="A210" s="37"/>
    </row>
    <row r="211" spans="1:1" x14ac:dyDescent="0.15">
      <c r="A211" s="37"/>
    </row>
    <row r="212" spans="1:1" x14ac:dyDescent="0.15">
      <c r="A212" s="37"/>
    </row>
    <row r="213" spans="1:1" x14ac:dyDescent="0.15">
      <c r="A213" s="37"/>
    </row>
    <row r="214" spans="1:1" x14ac:dyDescent="0.15">
      <c r="A214" s="37"/>
    </row>
    <row r="215" spans="1:1" x14ac:dyDescent="0.15">
      <c r="A215" s="37"/>
    </row>
    <row r="216" spans="1:1" x14ac:dyDescent="0.15">
      <c r="A216" s="37"/>
    </row>
    <row r="217" spans="1:1" x14ac:dyDescent="0.15">
      <c r="A217" s="37"/>
    </row>
    <row r="218" spans="1:1" x14ac:dyDescent="0.15">
      <c r="A218" s="37"/>
    </row>
    <row r="219" spans="1:1" x14ac:dyDescent="0.15">
      <c r="A219" s="37"/>
    </row>
    <row r="220" spans="1:1" x14ac:dyDescent="0.15">
      <c r="A220" s="37"/>
    </row>
    <row r="221" spans="1:1" x14ac:dyDescent="0.15">
      <c r="A221" s="37"/>
    </row>
    <row r="222" spans="1:1" x14ac:dyDescent="0.15">
      <c r="A222" s="37"/>
    </row>
    <row r="223" spans="1:1" x14ac:dyDescent="0.15">
      <c r="A223" s="37"/>
    </row>
    <row r="224" spans="1:1" x14ac:dyDescent="0.15">
      <c r="A224" s="37"/>
    </row>
    <row r="225" spans="1:1" x14ac:dyDescent="0.15">
      <c r="A225" s="37"/>
    </row>
    <row r="226" spans="1:1" x14ac:dyDescent="0.15">
      <c r="A226" s="37"/>
    </row>
    <row r="227" spans="1:1" x14ac:dyDescent="0.15">
      <c r="A227" s="37"/>
    </row>
    <row r="228" spans="1:1" x14ac:dyDescent="0.15">
      <c r="A228" s="37"/>
    </row>
    <row r="229" spans="1:1" x14ac:dyDescent="0.15">
      <c r="A229" s="37"/>
    </row>
    <row r="230" spans="1:1" x14ac:dyDescent="0.15">
      <c r="A230" s="37"/>
    </row>
    <row r="231" spans="1:1" x14ac:dyDescent="0.15">
      <c r="A231" s="37"/>
    </row>
    <row r="232" spans="1:1" x14ac:dyDescent="0.15">
      <c r="A232" s="37"/>
    </row>
    <row r="233" spans="1:1" x14ac:dyDescent="0.15">
      <c r="A233" s="37"/>
    </row>
    <row r="234" spans="1:1" x14ac:dyDescent="0.15">
      <c r="A234" s="37"/>
    </row>
    <row r="235" spans="1:1" x14ac:dyDescent="0.15">
      <c r="A235" s="37"/>
    </row>
    <row r="236" spans="1:1" x14ac:dyDescent="0.15">
      <c r="A236" s="37"/>
    </row>
    <row r="237" spans="1:1" x14ac:dyDescent="0.15">
      <c r="A237" s="37"/>
    </row>
    <row r="238" spans="1:1" x14ac:dyDescent="0.15">
      <c r="A238" s="37"/>
    </row>
    <row r="239" spans="1:1" x14ac:dyDescent="0.15">
      <c r="A239" s="37"/>
    </row>
    <row r="240" spans="1:1" x14ac:dyDescent="0.15">
      <c r="A240" s="37"/>
    </row>
    <row r="241" spans="1:1" x14ac:dyDescent="0.15">
      <c r="A241" s="37"/>
    </row>
    <row r="242" spans="1:1" x14ac:dyDescent="0.15">
      <c r="A242" s="37"/>
    </row>
    <row r="243" spans="1:1" x14ac:dyDescent="0.15">
      <c r="A243" s="37"/>
    </row>
    <row r="244" spans="1:1" x14ac:dyDescent="0.15">
      <c r="A244" s="37"/>
    </row>
    <row r="245" spans="1:1" x14ac:dyDescent="0.15">
      <c r="A245" s="37"/>
    </row>
    <row r="246" spans="1:1" x14ac:dyDescent="0.15">
      <c r="A246" s="37"/>
    </row>
    <row r="247" spans="1:1" x14ac:dyDescent="0.15">
      <c r="A247" s="37"/>
    </row>
    <row r="248" spans="1:1" x14ac:dyDescent="0.15">
      <c r="A248" s="37"/>
    </row>
    <row r="249" spans="1:1" x14ac:dyDescent="0.15">
      <c r="A249" s="37"/>
    </row>
    <row r="250" spans="1:1" x14ac:dyDescent="0.15">
      <c r="A250" s="37"/>
    </row>
    <row r="251" spans="1:1" x14ac:dyDescent="0.15">
      <c r="A251" s="37"/>
    </row>
    <row r="252" spans="1:1" x14ac:dyDescent="0.15">
      <c r="A252" s="37"/>
    </row>
    <row r="253" spans="1:1" x14ac:dyDescent="0.15">
      <c r="A253" s="37"/>
    </row>
    <row r="254" spans="1:1" x14ac:dyDescent="0.15">
      <c r="A254" s="37"/>
    </row>
    <row r="255" spans="1:1" x14ac:dyDescent="0.15">
      <c r="A255" s="37"/>
    </row>
    <row r="256" spans="1:1" x14ac:dyDescent="0.15">
      <c r="A256" s="37"/>
    </row>
    <row r="257" spans="1:1" x14ac:dyDescent="0.15">
      <c r="A257" s="37"/>
    </row>
    <row r="258" spans="1:1" x14ac:dyDescent="0.15">
      <c r="A258" s="37"/>
    </row>
    <row r="259" spans="1:1" x14ac:dyDescent="0.15">
      <c r="A259" s="37"/>
    </row>
    <row r="260" spans="1:1" x14ac:dyDescent="0.15">
      <c r="A260" s="37"/>
    </row>
    <row r="261" spans="1:1" x14ac:dyDescent="0.15">
      <c r="A261" s="37"/>
    </row>
    <row r="262" spans="1:1" x14ac:dyDescent="0.15">
      <c r="A262" s="37"/>
    </row>
    <row r="263" spans="1:1" x14ac:dyDescent="0.15">
      <c r="A263" s="37"/>
    </row>
    <row r="264" spans="1:1" x14ac:dyDescent="0.15">
      <c r="A264" s="37"/>
    </row>
    <row r="265" spans="1:1" x14ac:dyDescent="0.15">
      <c r="A265" s="37"/>
    </row>
    <row r="266" spans="1:1" x14ac:dyDescent="0.15">
      <c r="A266" s="37"/>
    </row>
    <row r="267" spans="1:1" x14ac:dyDescent="0.15">
      <c r="A267" s="37"/>
    </row>
    <row r="268" spans="1:1" x14ac:dyDescent="0.15">
      <c r="A268" s="37"/>
    </row>
    <row r="269" spans="1:1" x14ac:dyDescent="0.15">
      <c r="A269" s="37"/>
    </row>
    <row r="270" spans="1:1" x14ac:dyDescent="0.15">
      <c r="A270" s="37"/>
    </row>
    <row r="271" spans="1:1" x14ac:dyDescent="0.15">
      <c r="A271" s="37"/>
    </row>
    <row r="272" spans="1:1" x14ac:dyDescent="0.15">
      <c r="A272" s="37"/>
    </row>
    <row r="273" spans="1:1" x14ac:dyDescent="0.15">
      <c r="A273" s="37"/>
    </row>
    <row r="274" spans="1:1" x14ac:dyDescent="0.15">
      <c r="A274" s="37"/>
    </row>
    <row r="275" spans="1:1" x14ac:dyDescent="0.15">
      <c r="A275" s="37"/>
    </row>
    <row r="276" spans="1:1" x14ac:dyDescent="0.15">
      <c r="A276" s="37"/>
    </row>
    <row r="277" spans="1:1" x14ac:dyDescent="0.15">
      <c r="A277" s="37"/>
    </row>
    <row r="278" spans="1:1" x14ac:dyDescent="0.15">
      <c r="A278" s="37"/>
    </row>
    <row r="279" spans="1:1" x14ac:dyDescent="0.15">
      <c r="A279" s="37"/>
    </row>
    <row r="280" spans="1:1" x14ac:dyDescent="0.15">
      <c r="A280" s="37"/>
    </row>
    <row r="281" spans="1:1" x14ac:dyDescent="0.15">
      <c r="A281" s="37"/>
    </row>
    <row r="282" spans="1:1" x14ac:dyDescent="0.15">
      <c r="A282" s="37"/>
    </row>
    <row r="283" spans="1:1" x14ac:dyDescent="0.15">
      <c r="A283" s="37"/>
    </row>
    <row r="284" spans="1:1" x14ac:dyDescent="0.15">
      <c r="A284" s="37"/>
    </row>
    <row r="285" spans="1:1" x14ac:dyDescent="0.15">
      <c r="A285" s="37"/>
    </row>
    <row r="286" spans="1:1" x14ac:dyDescent="0.15">
      <c r="A286" s="37"/>
    </row>
    <row r="287" spans="1:1" x14ac:dyDescent="0.15">
      <c r="A287" s="37"/>
    </row>
    <row r="288" spans="1:1" x14ac:dyDescent="0.15">
      <c r="A288" s="37"/>
    </row>
    <row r="289" spans="1:1" x14ac:dyDescent="0.15">
      <c r="A289" s="37"/>
    </row>
    <row r="290" spans="1:1" x14ac:dyDescent="0.15">
      <c r="A290" s="37"/>
    </row>
    <row r="291" spans="1:1" x14ac:dyDescent="0.15">
      <c r="A291" s="37"/>
    </row>
    <row r="292" spans="1:1" x14ac:dyDescent="0.15">
      <c r="A292" s="37"/>
    </row>
    <row r="293" spans="1:1" x14ac:dyDescent="0.15">
      <c r="A293" s="37"/>
    </row>
    <row r="294" spans="1:1" x14ac:dyDescent="0.15">
      <c r="A294" s="37"/>
    </row>
    <row r="295" spans="1:1" x14ac:dyDescent="0.15">
      <c r="A295" s="37"/>
    </row>
    <row r="296" spans="1:1" x14ac:dyDescent="0.15">
      <c r="A296" s="37"/>
    </row>
    <row r="297" spans="1:1" x14ac:dyDescent="0.15">
      <c r="A297" s="37"/>
    </row>
    <row r="298" spans="1:1" x14ac:dyDescent="0.15">
      <c r="A298" s="37"/>
    </row>
    <row r="299" spans="1:1" x14ac:dyDescent="0.15">
      <c r="A299" s="37"/>
    </row>
    <row r="300" spans="1:1" x14ac:dyDescent="0.15">
      <c r="A300" s="37"/>
    </row>
    <row r="301" spans="1:1" x14ac:dyDescent="0.15">
      <c r="A301" s="37"/>
    </row>
    <row r="302" spans="1:1" x14ac:dyDescent="0.15">
      <c r="A302" s="37"/>
    </row>
    <row r="303" spans="1:1" x14ac:dyDescent="0.15">
      <c r="A303" s="37"/>
    </row>
    <row r="304" spans="1:1" x14ac:dyDescent="0.15">
      <c r="A304" s="37"/>
    </row>
    <row r="305" spans="1:1" x14ac:dyDescent="0.15">
      <c r="A305" s="37"/>
    </row>
    <row r="306" spans="1:1" x14ac:dyDescent="0.15">
      <c r="A306" s="37"/>
    </row>
    <row r="307" spans="1:1" x14ac:dyDescent="0.15">
      <c r="A307" s="37"/>
    </row>
    <row r="308" spans="1:1" x14ac:dyDescent="0.15">
      <c r="A308" s="37"/>
    </row>
    <row r="309" spans="1:1" x14ac:dyDescent="0.15">
      <c r="A309" s="37"/>
    </row>
    <row r="310" spans="1:1" x14ac:dyDescent="0.15">
      <c r="A310" s="37"/>
    </row>
    <row r="311" spans="1:1" x14ac:dyDescent="0.15">
      <c r="A311" s="37"/>
    </row>
    <row r="312" spans="1:1" x14ac:dyDescent="0.15">
      <c r="A312" s="37"/>
    </row>
    <row r="313" spans="1:1" x14ac:dyDescent="0.15">
      <c r="A313" s="37"/>
    </row>
    <row r="314" spans="1:1" x14ac:dyDescent="0.15">
      <c r="A314" s="37"/>
    </row>
    <row r="315" spans="1:1" x14ac:dyDescent="0.15">
      <c r="A315" s="37"/>
    </row>
    <row r="316" spans="1:1" x14ac:dyDescent="0.15">
      <c r="A316" s="37"/>
    </row>
    <row r="317" spans="1:1" x14ac:dyDescent="0.15">
      <c r="A317" s="37"/>
    </row>
    <row r="318" spans="1:1" x14ac:dyDescent="0.15">
      <c r="A318" s="37"/>
    </row>
    <row r="319" spans="1:1" x14ac:dyDescent="0.15">
      <c r="A319" s="37"/>
    </row>
    <row r="320" spans="1:1" x14ac:dyDescent="0.15">
      <c r="A320" s="37"/>
    </row>
    <row r="321" spans="1:1" x14ac:dyDescent="0.15">
      <c r="A321" s="37"/>
    </row>
    <row r="322" spans="1:1" x14ac:dyDescent="0.15">
      <c r="A322" s="37"/>
    </row>
    <row r="323" spans="1:1" x14ac:dyDescent="0.15">
      <c r="A323" s="37"/>
    </row>
    <row r="324" spans="1:1" x14ac:dyDescent="0.15">
      <c r="A324" s="37"/>
    </row>
    <row r="325" spans="1:1" x14ac:dyDescent="0.15">
      <c r="A325" s="37"/>
    </row>
    <row r="326" spans="1:1" x14ac:dyDescent="0.15">
      <c r="A326" s="37"/>
    </row>
    <row r="327" spans="1:1" x14ac:dyDescent="0.15">
      <c r="A327" s="37"/>
    </row>
    <row r="328" spans="1:1" x14ac:dyDescent="0.15">
      <c r="A328" s="37"/>
    </row>
    <row r="329" spans="1:1" x14ac:dyDescent="0.15">
      <c r="A329" s="37"/>
    </row>
    <row r="330" spans="1:1" x14ac:dyDescent="0.15">
      <c r="A330" s="37"/>
    </row>
    <row r="331" spans="1:1" x14ac:dyDescent="0.15">
      <c r="A331" s="37"/>
    </row>
    <row r="332" spans="1:1" x14ac:dyDescent="0.15">
      <c r="A332" s="37"/>
    </row>
    <row r="333" spans="1:1" x14ac:dyDescent="0.15">
      <c r="A333" s="37"/>
    </row>
    <row r="334" spans="1:1" x14ac:dyDescent="0.15">
      <c r="A334" s="37"/>
    </row>
    <row r="335" spans="1:1" x14ac:dyDescent="0.15">
      <c r="A335" s="37"/>
    </row>
    <row r="336" spans="1:1" x14ac:dyDescent="0.15">
      <c r="A336" s="37"/>
    </row>
    <row r="337" spans="1:1" x14ac:dyDescent="0.15">
      <c r="A337" s="37"/>
    </row>
    <row r="338" spans="1:1" x14ac:dyDescent="0.15">
      <c r="A338" s="37"/>
    </row>
    <row r="339" spans="1:1" x14ac:dyDescent="0.15">
      <c r="A339" s="37"/>
    </row>
    <row r="340" spans="1:1" x14ac:dyDescent="0.15">
      <c r="A340" s="37"/>
    </row>
    <row r="341" spans="1:1" x14ac:dyDescent="0.15">
      <c r="A341" s="37"/>
    </row>
    <row r="342" spans="1:1" x14ac:dyDescent="0.15">
      <c r="A342" s="37"/>
    </row>
    <row r="343" spans="1:1" x14ac:dyDescent="0.15">
      <c r="A343" s="37"/>
    </row>
    <row r="344" spans="1:1" x14ac:dyDescent="0.15">
      <c r="A344" s="37"/>
    </row>
    <row r="345" spans="1:1" x14ac:dyDescent="0.15">
      <c r="A345" s="37"/>
    </row>
    <row r="346" spans="1:1" x14ac:dyDescent="0.15">
      <c r="A346" s="37"/>
    </row>
    <row r="347" spans="1:1" x14ac:dyDescent="0.15">
      <c r="A347" s="37"/>
    </row>
    <row r="348" spans="1:1" x14ac:dyDescent="0.15">
      <c r="A348" s="37"/>
    </row>
    <row r="349" spans="1:1" x14ac:dyDescent="0.15">
      <c r="A349" s="37"/>
    </row>
    <row r="350" spans="1:1" x14ac:dyDescent="0.15">
      <c r="A350" s="37"/>
    </row>
    <row r="351" spans="1:1" x14ac:dyDescent="0.15">
      <c r="A351" s="37"/>
    </row>
    <row r="352" spans="1:1" x14ac:dyDescent="0.15">
      <c r="A352" s="37"/>
    </row>
    <row r="353" spans="1:1" x14ac:dyDescent="0.15">
      <c r="A353" s="37"/>
    </row>
    <row r="354" spans="1:1" x14ac:dyDescent="0.15">
      <c r="A354" s="37"/>
    </row>
    <row r="355" spans="1:1" x14ac:dyDescent="0.15">
      <c r="A355" s="37"/>
    </row>
    <row r="356" spans="1:1" x14ac:dyDescent="0.15">
      <c r="A356" s="37"/>
    </row>
    <row r="357" spans="1:1" x14ac:dyDescent="0.15">
      <c r="A357" s="37"/>
    </row>
    <row r="358" spans="1:1" x14ac:dyDescent="0.15">
      <c r="A358" s="37"/>
    </row>
    <row r="359" spans="1:1" x14ac:dyDescent="0.15">
      <c r="A359" s="37"/>
    </row>
    <row r="360" spans="1:1" x14ac:dyDescent="0.15">
      <c r="A360" s="37"/>
    </row>
    <row r="361" spans="1:1" x14ac:dyDescent="0.15">
      <c r="A361" s="37"/>
    </row>
    <row r="362" spans="1:1" x14ac:dyDescent="0.15">
      <c r="A362" s="37"/>
    </row>
    <row r="363" spans="1:1" x14ac:dyDescent="0.15">
      <c r="A363" s="37"/>
    </row>
    <row r="364" spans="1:1" x14ac:dyDescent="0.15">
      <c r="A364" s="37"/>
    </row>
    <row r="365" spans="1:1" x14ac:dyDescent="0.15">
      <c r="A365" s="37"/>
    </row>
    <row r="366" spans="1:1" x14ac:dyDescent="0.15">
      <c r="A366" s="37"/>
    </row>
    <row r="367" spans="1:1" x14ac:dyDescent="0.15">
      <c r="A367" s="37"/>
    </row>
    <row r="368" spans="1:1" x14ac:dyDescent="0.15">
      <c r="A368" s="37"/>
    </row>
    <row r="369" spans="1:1" x14ac:dyDescent="0.15">
      <c r="A369" s="37"/>
    </row>
    <row r="370" spans="1:1" x14ac:dyDescent="0.15">
      <c r="A370" s="37"/>
    </row>
    <row r="371" spans="1:1" x14ac:dyDescent="0.15">
      <c r="A371" s="37"/>
    </row>
    <row r="372" spans="1:1" x14ac:dyDescent="0.15">
      <c r="A372" s="37"/>
    </row>
    <row r="373" spans="1:1" x14ac:dyDescent="0.15">
      <c r="A373" s="37"/>
    </row>
    <row r="374" spans="1:1" x14ac:dyDescent="0.15">
      <c r="A374" s="37"/>
    </row>
    <row r="375" spans="1:1" x14ac:dyDescent="0.15">
      <c r="A375" s="37"/>
    </row>
    <row r="376" spans="1:1" x14ac:dyDescent="0.15">
      <c r="A376" s="37"/>
    </row>
    <row r="377" spans="1:1" x14ac:dyDescent="0.15">
      <c r="A377" s="37"/>
    </row>
    <row r="378" spans="1:1" x14ac:dyDescent="0.15">
      <c r="A378" s="37"/>
    </row>
    <row r="379" spans="1:1" x14ac:dyDescent="0.15">
      <c r="A379" s="37"/>
    </row>
    <row r="380" spans="1:1" x14ac:dyDescent="0.15">
      <c r="A380" s="37"/>
    </row>
    <row r="381" spans="1:1" x14ac:dyDescent="0.15">
      <c r="A381" s="37"/>
    </row>
    <row r="382" spans="1:1" x14ac:dyDescent="0.15">
      <c r="A382" s="37"/>
    </row>
    <row r="383" spans="1:1" x14ac:dyDescent="0.15">
      <c r="A383" s="37"/>
    </row>
    <row r="384" spans="1:1" x14ac:dyDescent="0.15">
      <c r="A384" s="37"/>
    </row>
    <row r="385" spans="1:1" x14ac:dyDescent="0.15">
      <c r="A385" s="37"/>
    </row>
    <row r="386" spans="1:1" x14ac:dyDescent="0.15">
      <c r="A386" s="37"/>
    </row>
    <row r="387" spans="1:1" x14ac:dyDescent="0.15">
      <c r="A387" s="37"/>
    </row>
    <row r="388" spans="1:1" x14ac:dyDescent="0.15">
      <c r="A388" s="37"/>
    </row>
    <row r="389" spans="1:1" x14ac:dyDescent="0.15">
      <c r="A389" s="37"/>
    </row>
    <row r="390" spans="1:1" x14ac:dyDescent="0.15">
      <c r="A390" s="37"/>
    </row>
    <row r="391" spans="1:1" x14ac:dyDescent="0.15">
      <c r="A391" s="37"/>
    </row>
    <row r="392" spans="1:1" x14ac:dyDescent="0.15">
      <c r="A392" s="37"/>
    </row>
    <row r="393" spans="1:1" x14ac:dyDescent="0.15">
      <c r="A393" s="37"/>
    </row>
    <row r="394" spans="1:1" x14ac:dyDescent="0.15">
      <c r="A394" s="37"/>
    </row>
    <row r="395" spans="1:1" x14ac:dyDescent="0.15">
      <c r="A395" s="37"/>
    </row>
    <row r="396" spans="1:1" x14ac:dyDescent="0.15">
      <c r="A396" s="37"/>
    </row>
    <row r="397" spans="1:1" x14ac:dyDescent="0.15">
      <c r="A397" s="37"/>
    </row>
    <row r="398" spans="1:1" x14ac:dyDescent="0.15">
      <c r="A398" s="37"/>
    </row>
    <row r="399" spans="1:1" x14ac:dyDescent="0.15">
      <c r="A399" s="37"/>
    </row>
    <row r="400" spans="1:1" x14ac:dyDescent="0.15">
      <c r="A400" s="37"/>
    </row>
    <row r="401" spans="1:1" x14ac:dyDescent="0.15">
      <c r="A401" s="37"/>
    </row>
    <row r="402" spans="1:1" x14ac:dyDescent="0.15">
      <c r="A402" s="37"/>
    </row>
    <row r="403" spans="1:1" x14ac:dyDescent="0.15">
      <c r="A403" s="37"/>
    </row>
    <row r="404" spans="1:1" x14ac:dyDescent="0.15">
      <c r="A404" s="37"/>
    </row>
    <row r="405" spans="1:1" x14ac:dyDescent="0.15">
      <c r="A405" s="37"/>
    </row>
    <row r="406" spans="1:1" x14ac:dyDescent="0.15">
      <c r="A406" s="37"/>
    </row>
    <row r="407" spans="1:1" x14ac:dyDescent="0.15">
      <c r="A407" s="37"/>
    </row>
    <row r="408" spans="1:1" x14ac:dyDescent="0.15">
      <c r="A408" s="37"/>
    </row>
    <row r="409" spans="1:1" x14ac:dyDescent="0.15">
      <c r="A409" s="37"/>
    </row>
    <row r="410" spans="1:1" x14ac:dyDescent="0.15">
      <c r="A410" s="37"/>
    </row>
    <row r="411" spans="1:1" x14ac:dyDescent="0.15">
      <c r="A411" s="37"/>
    </row>
    <row r="412" spans="1:1" x14ac:dyDescent="0.15">
      <c r="A412" s="37"/>
    </row>
    <row r="413" spans="1:1" x14ac:dyDescent="0.15">
      <c r="A413" s="37"/>
    </row>
  </sheetData>
  <sheetProtection sheet="1" objects="1" scenarios="1"/>
  <mergeCells count="11">
    <mergeCell ref="A6:G6"/>
    <mergeCell ref="A1:G1"/>
    <mergeCell ref="A2:G2"/>
    <mergeCell ref="A3:G3"/>
    <mergeCell ref="A4:G4"/>
    <mergeCell ref="A5:G5"/>
    <mergeCell ref="C8:C9"/>
    <mergeCell ref="D8:D9"/>
    <mergeCell ref="E8:E9"/>
    <mergeCell ref="F8:F9"/>
    <mergeCell ref="G8:G9"/>
  </mergeCells>
  <printOptions horizontalCentered="1"/>
  <pageMargins left="0.2" right="0.23" top="0.39" bottom="0.28999999999999998" header="0.17" footer="0.28999999999999998"/>
  <pageSetup orientation="landscape" r:id="rId1"/>
  <headerFooter alignWithMargins="0">
    <oddFooter>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2C979-70FF-4F1F-B236-5DDE649DC695}">
  <sheetPr>
    <pageSetUpPr fitToPage="1"/>
  </sheetPr>
  <dimension ref="A1:G413"/>
  <sheetViews>
    <sheetView workbookViewId="0">
      <selection sqref="A1:G1"/>
    </sheetView>
  </sheetViews>
  <sheetFormatPr baseColWidth="10" defaultColWidth="8" defaultRowHeight="12" x14ac:dyDescent="0.15"/>
  <cols>
    <col min="1" max="1" width="4.83203125" style="38" customWidth="1"/>
    <col min="2" max="2" width="44.33203125" style="2" customWidth="1"/>
    <col min="3" max="7" width="12.83203125" style="2" customWidth="1"/>
    <col min="8" max="16384" width="8" style="2"/>
  </cols>
  <sheetData>
    <row r="1" spans="1:7" s="1" customFormat="1" x14ac:dyDescent="0.15">
      <c r="A1" s="188" t="s">
        <v>58</v>
      </c>
      <c r="B1" s="188"/>
      <c r="C1" s="188"/>
      <c r="D1" s="188"/>
      <c r="E1" s="188"/>
      <c r="F1" s="188"/>
      <c r="G1" s="188"/>
    </row>
    <row r="2" spans="1:7" s="1" customFormat="1" x14ac:dyDescent="0.15">
      <c r="A2" s="189" t="str">
        <f>'[10]Cover Page'!B12</f>
        <v>Southern Illinois University Carbondale</v>
      </c>
      <c r="B2" s="189"/>
      <c r="C2" s="189"/>
      <c r="D2" s="189"/>
      <c r="E2" s="189"/>
      <c r="F2" s="189"/>
      <c r="G2" s="189"/>
    </row>
    <row r="3" spans="1:7" s="1" customFormat="1" x14ac:dyDescent="0.15">
      <c r="A3" s="188" t="s">
        <v>59</v>
      </c>
      <c r="B3" s="188"/>
      <c r="C3" s="188"/>
      <c r="D3" s="188"/>
      <c r="E3" s="188"/>
      <c r="F3" s="188"/>
      <c r="G3" s="188"/>
    </row>
    <row r="4" spans="1:7" s="1" customFormat="1" x14ac:dyDescent="0.15">
      <c r="A4" s="188" t="s">
        <v>60</v>
      </c>
      <c r="B4" s="188"/>
      <c r="C4" s="188"/>
      <c r="D4" s="188"/>
      <c r="E4" s="188"/>
      <c r="F4" s="188"/>
      <c r="G4" s="188"/>
    </row>
    <row r="5" spans="1:7" s="1" customFormat="1" x14ac:dyDescent="0.15">
      <c r="A5" s="189">
        <f>CSU!A5</f>
        <v>2022</v>
      </c>
      <c r="B5" s="189"/>
      <c r="C5" s="189"/>
      <c r="D5" s="189"/>
      <c r="E5" s="189"/>
      <c r="F5" s="189"/>
      <c r="G5" s="189"/>
    </row>
    <row r="6" spans="1:7" x14ac:dyDescent="0.15">
      <c r="A6" s="187"/>
      <c r="B6" s="187"/>
      <c r="C6" s="187"/>
      <c r="D6" s="187"/>
      <c r="E6" s="187"/>
      <c r="F6" s="187"/>
      <c r="G6" s="187"/>
    </row>
    <row r="7" spans="1:7" ht="13" thickBot="1" x14ac:dyDescent="0.2">
      <c r="A7" s="3" t="s">
        <v>61</v>
      </c>
      <c r="B7" s="3" t="s">
        <v>62</v>
      </c>
      <c r="C7" s="3" t="s">
        <v>63</v>
      </c>
      <c r="D7" s="3" t="s">
        <v>64</v>
      </c>
      <c r="E7" s="3" t="s">
        <v>65</v>
      </c>
      <c r="F7" s="3" t="s">
        <v>66</v>
      </c>
      <c r="G7" s="3" t="s">
        <v>67</v>
      </c>
    </row>
    <row r="8" spans="1:7" ht="12" customHeight="1" x14ac:dyDescent="0.15">
      <c r="A8" s="4"/>
      <c r="C8" s="185" t="s">
        <v>68</v>
      </c>
      <c r="D8" s="185" t="s">
        <v>69</v>
      </c>
      <c r="E8" s="185" t="s">
        <v>70</v>
      </c>
      <c r="F8" s="185" t="s">
        <v>71</v>
      </c>
      <c r="G8" s="185" t="s">
        <v>72</v>
      </c>
    </row>
    <row r="9" spans="1:7" ht="13" thickBot="1" x14ac:dyDescent="0.2">
      <c r="A9" s="4"/>
      <c r="B9" s="2" t="s">
        <v>73</v>
      </c>
      <c r="C9" s="186"/>
      <c r="D9" s="186"/>
      <c r="E9" s="186"/>
      <c r="F9" s="186"/>
      <c r="G9" s="186"/>
    </row>
    <row r="10" spans="1:7" s="1" customFormat="1" ht="13" customHeight="1" x14ac:dyDescent="0.15">
      <c r="A10" s="5">
        <v>100</v>
      </c>
      <c r="B10" s="6" t="s">
        <v>74</v>
      </c>
      <c r="C10" s="7">
        <v>-16607.7</v>
      </c>
      <c r="D10" s="8">
        <v>73252.5</v>
      </c>
      <c r="E10" s="8">
        <v>70446</v>
      </c>
      <c r="F10" s="8">
        <v>-1091.4000000000001</v>
      </c>
      <c r="G10" s="9">
        <v>-14892.599999999997</v>
      </c>
    </row>
    <row r="11" spans="1:7" ht="13" thickBot="1" x14ac:dyDescent="0.2">
      <c r="A11" s="10">
        <v>200</v>
      </c>
      <c r="B11" s="11" t="s">
        <v>75</v>
      </c>
      <c r="C11" s="12">
        <v>-23884.1</v>
      </c>
      <c r="D11" s="13">
        <v>234706.5</v>
      </c>
      <c r="E11" s="13">
        <v>177546.5</v>
      </c>
      <c r="F11" s="13">
        <v>-5513.5</v>
      </c>
      <c r="G11" s="14">
        <v>27762.400000000038</v>
      </c>
    </row>
    <row r="12" spans="1:7" ht="13.75" customHeight="1" thickTop="1" x14ac:dyDescent="0.15">
      <c r="A12" s="15">
        <v>201</v>
      </c>
      <c r="B12" s="16" t="s">
        <v>5</v>
      </c>
      <c r="C12" s="17">
        <v>6681.0999999999995</v>
      </c>
      <c r="D12" s="18">
        <v>152745.70000000001</v>
      </c>
      <c r="E12" s="18">
        <v>97257.3</v>
      </c>
      <c r="F12" s="18">
        <v>-21825</v>
      </c>
      <c r="G12" s="19">
        <v>40344.500000000015</v>
      </c>
    </row>
    <row r="13" spans="1:7" x14ac:dyDescent="0.15">
      <c r="A13" s="15">
        <v>202</v>
      </c>
      <c r="B13" s="16" t="s">
        <v>4</v>
      </c>
      <c r="C13" s="17">
        <v>-30565.199999999997</v>
      </c>
      <c r="D13" s="18">
        <v>81960.800000000003</v>
      </c>
      <c r="E13" s="18">
        <v>80289.199999999983</v>
      </c>
      <c r="F13" s="18">
        <v>16311.5</v>
      </c>
      <c r="G13" s="19">
        <v>-12582.099999999977</v>
      </c>
    </row>
    <row r="14" spans="1:7" ht="13" thickBot="1" x14ac:dyDescent="0.2">
      <c r="A14" s="20">
        <v>300</v>
      </c>
      <c r="B14" s="21" t="s">
        <v>76</v>
      </c>
      <c r="C14" s="22">
        <v>-2278.5</v>
      </c>
      <c r="D14" s="23">
        <v>56330.5</v>
      </c>
      <c r="E14" s="23">
        <v>37824.300000000003</v>
      </c>
      <c r="F14" s="23">
        <v>-17275</v>
      </c>
      <c r="G14" s="24">
        <v>-1047.3000000000029</v>
      </c>
    </row>
    <row r="15" spans="1:7" ht="13" thickTop="1" x14ac:dyDescent="0.15">
      <c r="A15" s="25">
        <v>301</v>
      </c>
      <c r="B15" s="26" t="s">
        <v>5</v>
      </c>
      <c r="C15" s="27">
        <v>-2278.5</v>
      </c>
      <c r="D15" s="28">
        <v>56330.5</v>
      </c>
      <c r="E15" s="28">
        <v>37824.300000000003</v>
      </c>
      <c r="F15" s="28">
        <v>-17275</v>
      </c>
      <c r="G15" s="19">
        <v>-1047.3000000000029</v>
      </c>
    </row>
    <row r="16" spans="1:7" s="1" customFormat="1" x14ac:dyDescent="0.15">
      <c r="A16" s="25">
        <v>302</v>
      </c>
      <c r="B16" s="26" t="s">
        <v>4</v>
      </c>
      <c r="C16" s="27"/>
      <c r="D16" s="28"/>
      <c r="E16" s="28"/>
      <c r="F16" s="28"/>
      <c r="G16" s="19">
        <v>0</v>
      </c>
    </row>
    <row r="17" spans="1:7" s="1" customFormat="1" ht="13" thickBot="1" x14ac:dyDescent="0.2">
      <c r="A17" s="20">
        <v>400</v>
      </c>
      <c r="B17" s="21" t="s">
        <v>77</v>
      </c>
      <c r="C17" s="22">
        <v>-2631.6</v>
      </c>
      <c r="D17" s="23">
        <v>34772.199999999997</v>
      </c>
      <c r="E17" s="23">
        <v>30860.3</v>
      </c>
      <c r="F17" s="23">
        <v>-3656.9</v>
      </c>
      <c r="G17" s="24">
        <v>-2376.6000000000008</v>
      </c>
    </row>
    <row r="18" spans="1:7" ht="13" thickTop="1" x14ac:dyDescent="0.15">
      <c r="A18" s="25">
        <v>401</v>
      </c>
      <c r="B18" s="26" t="s">
        <v>5</v>
      </c>
      <c r="C18" s="27">
        <v>-2631.6</v>
      </c>
      <c r="D18" s="28">
        <v>34772.199999999997</v>
      </c>
      <c r="E18" s="28">
        <v>30860.3</v>
      </c>
      <c r="F18" s="28">
        <v>-3656.9</v>
      </c>
      <c r="G18" s="19">
        <v>-2376.6000000000008</v>
      </c>
    </row>
    <row r="19" spans="1:7" x14ac:dyDescent="0.15">
      <c r="A19" s="25">
        <v>402</v>
      </c>
      <c r="B19" s="26" t="s">
        <v>4</v>
      </c>
      <c r="C19" s="27"/>
      <c r="D19" s="28"/>
      <c r="E19" s="28"/>
      <c r="F19" s="28"/>
      <c r="G19" s="19">
        <v>0</v>
      </c>
    </row>
    <row r="20" spans="1:7" ht="13" thickBot="1" x14ac:dyDescent="0.2">
      <c r="A20" s="20">
        <v>500</v>
      </c>
      <c r="B20" s="21" t="s">
        <v>78</v>
      </c>
      <c r="C20" s="22">
        <v>10669.4</v>
      </c>
      <c r="D20" s="23">
        <v>46882.9</v>
      </c>
      <c r="E20" s="23">
        <v>13818.2</v>
      </c>
      <c r="F20" s="23">
        <v>-893.1</v>
      </c>
      <c r="G20" s="24">
        <v>42841.000000000007</v>
      </c>
    </row>
    <row r="21" spans="1:7" ht="13" thickTop="1" x14ac:dyDescent="0.15">
      <c r="A21" s="25">
        <v>501</v>
      </c>
      <c r="B21" s="26" t="s">
        <v>5</v>
      </c>
      <c r="C21" s="27">
        <v>10669.4</v>
      </c>
      <c r="D21" s="28">
        <v>46882.9</v>
      </c>
      <c r="E21" s="28">
        <v>13818.2</v>
      </c>
      <c r="F21" s="28">
        <v>-893.1</v>
      </c>
      <c r="G21" s="19">
        <v>42841.000000000007</v>
      </c>
    </row>
    <row r="22" spans="1:7" x14ac:dyDescent="0.15">
      <c r="A22" s="25">
        <v>502</v>
      </c>
      <c r="B22" s="26" t="s">
        <v>4</v>
      </c>
      <c r="C22" s="27"/>
      <c r="D22" s="28"/>
      <c r="E22" s="28"/>
      <c r="F22" s="28"/>
      <c r="G22" s="19">
        <v>0</v>
      </c>
    </row>
    <row r="23" spans="1:7" ht="13" thickBot="1" x14ac:dyDescent="0.2">
      <c r="A23" s="20">
        <v>600</v>
      </c>
      <c r="B23" s="21" t="s">
        <v>79</v>
      </c>
      <c r="C23" s="22">
        <v>921.8</v>
      </c>
      <c r="D23" s="23">
        <v>114.2</v>
      </c>
      <c r="E23" s="23">
        <v>108.6</v>
      </c>
      <c r="F23" s="23">
        <v>0</v>
      </c>
      <c r="G23" s="24">
        <v>927.4</v>
      </c>
    </row>
    <row r="24" spans="1:7" ht="13" thickTop="1" x14ac:dyDescent="0.15">
      <c r="A24" s="25">
        <v>601</v>
      </c>
      <c r="B24" s="26" t="s">
        <v>5</v>
      </c>
      <c r="C24" s="27">
        <v>921.8</v>
      </c>
      <c r="D24" s="28">
        <v>114.2</v>
      </c>
      <c r="E24" s="28">
        <v>108.6</v>
      </c>
      <c r="F24" s="28"/>
      <c r="G24" s="19">
        <v>927.4</v>
      </c>
    </row>
    <row r="25" spans="1:7" x14ac:dyDescent="0.15">
      <c r="A25" s="25">
        <v>602</v>
      </c>
      <c r="B25" s="26" t="s">
        <v>4</v>
      </c>
      <c r="C25" s="27"/>
      <c r="D25" s="28"/>
      <c r="E25" s="28"/>
      <c r="F25" s="28"/>
      <c r="G25" s="19">
        <v>0</v>
      </c>
    </row>
    <row r="26" spans="1:7" ht="13" thickBot="1" x14ac:dyDescent="0.2">
      <c r="A26" s="20">
        <v>700</v>
      </c>
      <c r="B26" s="21" t="s">
        <v>80</v>
      </c>
      <c r="C26" s="22">
        <v>3279.1</v>
      </c>
      <c r="D26" s="23">
        <v>43470.400000000001</v>
      </c>
      <c r="E26" s="23">
        <v>46096</v>
      </c>
      <c r="F26" s="23">
        <v>8359.3000000000011</v>
      </c>
      <c r="G26" s="24">
        <v>9012.8000000000011</v>
      </c>
    </row>
    <row r="27" spans="1:7" ht="13" thickTop="1" x14ac:dyDescent="0.15">
      <c r="A27" s="25">
        <v>701</v>
      </c>
      <c r="B27" s="26" t="s">
        <v>5</v>
      </c>
      <c r="C27" s="27"/>
      <c r="D27" s="28"/>
      <c r="E27" s="28"/>
      <c r="F27" s="28"/>
      <c r="G27" s="19">
        <v>0</v>
      </c>
    </row>
    <row r="28" spans="1:7" x14ac:dyDescent="0.15">
      <c r="A28" s="25">
        <v>702</v>
      </c>
      <c r="B28" s="26" t="s">
        <v>4</v>
      </c>
      <c r="C28" s="27">
        <v>3279.1</v>
      </c>
      <c r="D28" s="28">
        <v>43470.400000000001</v>
      </c>
      <c r="E28" s="28">
        <v>46096</v>
      </c>
      <c r="F28" s="28">
        <v>8359.3000000000011</v>
      </c>
      <c r="G28" s="19">
        <v>9012.8000000000011</v>
      </c>
    </row>
    <row r="29" spans="1:7" ht="13" thickBot="1" x14ac:dyDescent="0.2">
      <c r="A29" s="20">
        <v>800</v>
      </c>
      <c r="B29" s="21" t="s">
        <v>81</v>
      </c>
      <c r="C29" s="22">
        <v>-36708.199999999997</v>
      </c>
      <c r="D29" s="23">
        <v>48655</v>
      </c>
      <c r="E29" s="23">
        <v>46479.599999999991</v>
      </c>
      <c r="F29" s="23">
        <v>8635.7000000000007</v>
      </c>
      <c r="G29" s="24">
        <v>-25897.099999999988</v>
      </c>
    </row>
    <row r="30" spans="1:7" ht="13" thickTop="1" x14ac:dyDescent="0.15">
      <c r="A30" s="25">
        <v>801</v>
      </c>
      <c r="B30" s="26" t="s">
        <v>5</v>
      </c>
      <c r="C30" s="27"/>
      <c r="D30" s="28">
        <v>14645.9</v>
      </c>
      <c r="E30" s="28">
        <v>14645.9</v>
      </c>
      <c r="F30" s="28"/>
      <c r="G30" s="19">
        <v>0</v>
      </c>
    </row>
    <row r="31" spans="1:7" x14ac:dyDescent="0.15">
      <c r="A31" s="25">
        <v>802</v>
      </c>
      <c r="B31" s="26" t="s">
        <v>4</v>
      </c>
      <c r="C31" s="27">
        <v>-36708.199999999997</v>
      </c>
      <c r="D31" s="28">
        <v>34009.1</v>
      </c>
      <c r="E31" s="28">
        <v>31833.69999999999</v>
      </c>
      <c r="F31" s="28">
        <v>8635.7000000000007</v>
      </c>
      <c r="G31" s="19">
        <v>-25897.099999999988</v>
      </c>
    </row>
    <row r="32" spans="1:7" ht="13" thickBot="1" x14ac:dyDescent="0.2">
      <c r="A32" s="20">
        <v>900</v>
      </c>
      <c r="B32" s="21" t="s">
        <v>82</v>
      </c>
      <c r="C32" s="22">
        <v>0</v>
      </c>
      <c r="D32" s="23">
        <v>0</v>
      </c>
      <c r="E32" s="23">
        <v>0</v>
      </c>
      <c r="F32" s="23">
        <v>0</v>
      </c>
      <c r="G32" s="24">
        <v>0</v>
      </c>
    </row>
    <row r="33" spans="1:7" ht="13" thickTop="1" x14ac:dyDescent="0.15">
      <c r="A33" s="25">
        <v>901</v>
      </c>
      <c r="B33" s="26" t="s">
        <v>5</v>
      </c>
      <c r="C33" s="27"/>
      <c r="D33" s="28"/>
      <c r="E33" s="28"/>
      <c r="F33" s="28"/>
      <c r="G33" s="19">
        <v>0</v>
      </c>
    </row>
    <row r="34" spans="1:7" x14ac:dyDescent="0.15">
      <c r="A34" s="25">
        <v>902</v>
      </c>
      <c r="B34" s="26" t="s">
        <v>4</v>
      </c>
      <c r="C34" s="27"/>
      <c r="D34" s="28"/>
      <c r="E34" s="28"/>
      <c r="F34" s="28"/>
      <c r="G34" s="19">
        <v>0</v>
      </c>
    </row>
    <row r="35" spans="1:7" ht="13" thickBot="1" x14ac:dyDescent="0.2">
      <c r="A35" s="20">
        <v>1000</v>
      </c>
      <c r="B35" s="21" t="s">
        <v>83</v>
      </c>
      <c r="C35" s="22">
        <v>0</v>
      </c>
      <c r="D35" s="23">
        <v>0</v>
      </c>
      <c r="E35" s="23">
        <v>0</v>
      </c>
      <c r="F35" s="23">
        <v>0</v>
      </c>
      <c r="G35" s="24">
        <v>0</v>
      </c>
    </row>
    <row r="36" spans="1:7" ht="13" thickTop="1" x14ac:dyDescent="0.15">
      <c r="A36" s="25">
        <v>1001</v>
      </c>
      <c r="B36" s="26" t="s">
        <v>5</v>
      </c>
      <c r="C36" s="27"/>
      <c r="D36" s="28"/>
      <c r="E36" s="28"/>
      <c r="F36" s="28"/>
      <c r="G36" s="19">
        <v>0</v>
      </c>
    </row>
    <row r="37" spans="1:7" x14ac:dyDescent="0.15">
      <c r="A37" s="25">
        <v>1002</v>
      </c>
      <c r="B37" s="26" t="s">
        <v>4</v>
      </c>
      <c r="C37" s="27"/>
      <c r="D37" s="28"/>
      <c r="E37" s="28"/>
      <c r="F37" s="28"/>
      <c r="G37" s="19">
        <v>0</v>
      </c>
    </row>
    <row r="38" spans="1:7" ht="13" thickBot="1" x14ac:dyDescent="0.2">
      <c r="A38" s="20">
        <v>1100</v>
      </c>
      <c r="B38" s="21" t="s">
        <v>84</v>
      </c>
      <c r="C38" s="22">
        <v>2863.9</v>
      </c>
      <c r="D38" s="23">
        <v>4481.3</v>
      </c>
      <c r="E38" s="23">
        <v>2359.5</v>
      </c>
      <c r="F38" s="23">
        <v>-683.5</v>
      </c>
      <c r="G38" s="24">
        <v>4302.2000000000007</v>
      </c>
    </row>
    <row r="39" spans="1:7" ht="13" thickTop="1" x14ac:dyDescent="0.15">
      <c r="A39" s="25">
        <v>1101</v>
      </c>
      <c r="B39" s="26" t="s">
        <v>5</v>
      </c>
      <c r="C39" s="27"/>
      <c r="D39" s="28"/>
      <c r="E39" s="28"/>
      <c r="F39" s="28"/>
      <c r="G39" s="19">
        <v>0</v>
      </c>
    </row>
    <row r="40" spans="1:7" ht="13" thickBot="1" x14ac:dyDescent="0.2">
      <c r="A40" s="29">
        <v>1102</v>
      </c>
      <c r="B40" s="30" t="s">
        <v>4</v>
      </c>
      <c r="C40" s="31">
        <v>2863.9</v>
      </c>
      <c r="D40" s="32">
        <v>4481.3</v>
      </c>
      <c r="E40" s="32">
        <v>2359.5</v>
      </c>
      <c r="F40" s="32">
        <v>-683.5</v>
      </c>
      <c r="G40" s="33">
        <v>4302.2000000000007</v>
      </c>
    </row>
    <row r="41" spans="1:7" x14ac:dyDescent="0.15">
      <c r="A41" s="4" t="s">
        <v>85</v>
      </c>
    </row>
    <row r="42" spans="1:7" x14ac:dyDescent="0.15">
      <c r="A42" s="34" t="s">
        <v>86</v>
      </c>
      <c r="B42" s="35" t="s">
        <v>87</v>
      </c>
    </row>
    <row r="43" spans="1:7" x14ac:dyDescent="0.15">
      <c r="A43" s="34" t="s">
        <v>88</v>
      </c>
      <c r="B43" s="35" t="s">
        <v>89</v>
      </c>
    </row>
    <row r="44" spans="1:7" x14ac:dyDescent="0.15">
      <c r="A44" s="4"/>
      <c r="B44" s="36"/>
      <c r="C44" s="36"/>
      <c r="D44" s="36"/>
      <c r="E44" s="36"/>
      <c r="F44" s="36"/>
      <c r="G44" s="36"/>
    </row>
    <row r="45" spans="1:7" x14ac:dyDescent="0.15">
      <c r="A45" s="4"/>
      <c r="B45" s="36"/>
      <c r="C45" s="36"/>
      <c r="D45" s="36"/>
      <c r="E45" s="36"/>
      <c r="F45" s="36"/>
      <c r="G45" s="36"/>
    </row>
    <row r="46" spans="1:7" x14ac:dyDescent="0.15">
      <c r="A46" s="4"/>
      <c r="B46" s="36"/>
      <c r="C46" s="36"/>
      <c r="D46" s="36"/>
      <c r="E46" s="36"/>
      <c r="F46" s="36"/>
      <c r="G46" s="36"/>
    </row>
    <row r="47" spans="1:7" x14ac:dyDescent="0.15">
      <c r="A47" s="4"/>
      <c r="B47" s="36"/>
      <c r="C47" s="36"/>
      <c r="D47" s="36"/>
      <c r="E47" s="36"/>
      <c r="F47" s="36"/>
      <c r="G47" s="36"/>
    </row>
    <row r="48" spans="1:7" x14ac:dyDescent="0.15">
      <c r="A48" s="4"/>
      <c r="B48" s="36"/>
      <c r="C48" s="36"/>
      <c r="D48" s="36"/>
      <c r="E48" s="36"/>
      <c r="F48" s="36"/>
      <c r="G48" s="36"/>
    </row>
    <row r="49" spans="1:7" x14ac:dyDescent="0.15">
      <c r="A49" s="4"/>
      <c r="B49" s="36"/>
      <c r="C49" s="36"/>
      <c r="D49" s="36"/>
      <c r="E49" s="36"/>
      <c r="F49" s="36"/>
      <c r="G49" s="36"/>
    </row>
    <row r="50" spans="1:7" x14ac:dyDescent="0.15">
      <c r="A50" s="4"/>
      <c r="B50" s="36"/>
      <c r="C50" s="36"/>
      <c r="D50" s="36"/>
      <c r="E50" s="36"/>
      <c r="F50" s="36"/>
      <c r="G50" s="36"/>
    </row>
    <row r="51" spans="1:7" x14ac:dyDescent="0.15">
      <c r="A51" s="4"/>
      <c r="B51" s="36"/>
      <c r="C51" s="36"/>
      <c r="D51" s="36"/>
      <c r="E51" s="36"/>
      <c r="F51" s="36"/>
      <c r="G51" s="36"/>
    </row>
    <row r="52" spans="1:7" x14ac:dyDescent="0.15">
      <c r="A52" s="4"/>
      <c r="B52" s="36"/>
      <c r="C52" s="36"/>
      <c r="D52" s="36"/>
      <c r="E52" s="36"/>
      <c r="F52" s="36"/>
      <c r="G52" s="36"/>
    </row>
    <row r="53" spans="1:7" x14ac:dyDescent="0.15">
      <c r="A53" s="4"/>
    </row>
    <row r="54" spans="1:7" x14ac:dyDescent="0.15">
      <c r="A54" s="4"/>
    </row>
    <row r="55" spans="1:7" x14ac:dyDescent="0.15">
      <c r="A55" s="4"/>
    </row>
    <row r="56" spans="1:7" x14ac:dyDescent="0.15">
      <c r="A56" s="4"/>
    </row>
    <row r="57" spans="1:7" x14ac:dyDescent="0.15">
      <c r="A57" s="4"/>
    </row>
    <row r="58" spans="1:7" x14ac:dyDescent="0.15">
      <c r="A58" s="4"/>
    </row>
    <row r="59" spans="1:7" x14ac:dyDescent="0.15">
      <c r="A59" s="4"/>
    </row>
    <row r="60" spans="1:7" x14ac:dyDescent="0.15">
      <c r="A60" s="4"/>
    </row>
    <row r="61" spans="1:7" x14ac:dyDescent="0.15">
      <c r="A61" s="4"/>
    </row>
    <row r="62" spans="1:7" x14ac:dyDescent="0.15">
      <c r="A62" s="4"/>
    </row>
    <row r="63" spans="1:7" x14ac:dyDescent="0.15">
      <c r="A63" s="4"/>
    </row>
    <row r="64" spans="1:7" x14ac:dyDescent="0.15">
      <c r="A64" s="4"/>
    </row>
    <row r="65" spans="1:1" x14ac:dyDescent="0.15">
      <c r="A65" s="4"/>
    </row>
    <row r="66" spans="1:1" x14ac:dyDescent="0.15">
      <c r="A66" s="4"/>
    </row>
    <row r="67" spans="1:1" x14ac:dyDescent="0.15">
      <c r="A67" s="4"/>
    </row>
    <row r="68" spans="1:1" x14ac:dyDescent="0.15">
      <c r="A68" s="4"/>
    </row>
    <row r="69" spans="1:1" x14ac:dyDescent="0.15">
      <c r="A69" s="4"/>
    </row>
    <row r="70" spans="1:1" x14ac:dyDescent="0.15">
      <c r="A70" s="4"/>
    </row>
    <row r="71" spans="1:1" x14ac:dyDescent="0.15">
      <c r="A71" s="4"/>
    </row>
    <row r="72" spans="1:1" x14ac:dyDescent="0.15">
      <c r="A72" s="4"/>
    </row>
    <row r="73" spans="1:1" x14ac:dyDescent="0.15">
      <c r="A73" s="4"/>
    </row>
    <row r="74" spans="1:1" x14ac:dyDescent="0.15">
      <c r="A74" s="4"/>
    </row>
    <row r="75" spans="1:1" x14ac:dyDescent="0.15">
      <c r="A75" s="4"/>
    </row>
    <row r="76" spans="1:1" x14ac:dyDescent="0.15">
      <c r="A76" s="4"/>
    </row>
    <row r="77" spans="1:1" x14ac:dyDescent="0.15">
      <c r="A77" s="4"/>
    </row>
    <row r="78" spans="1:1" x14ac:dyDescent="0.15">
      <c r="A78" s="4"/>
    </row>
    <row r="79" spans="1:1" x14ac:dyDescent="0.15">
      <c r="A79" s="4"/>
    </row>
    <row r="80" spans="1:1" x14ac:dyDescent="0.15">
      <c r="A80" s="4"/>
    </row>
    <row r="81" spans="1:1" x14ac:dyDescent="0.15">
      <c r="A81" s="4"/>
    </row>
    <row r="82" spans="1:1" x14ac:dyDescent="0.15">
      <c r="A82" s="4"/>
    </row>
    <row r="83" spans="1:1" x14ac:dyDescent="0.15">
      <c r="A83" s="4"/>
    </row>
    <row r="84" spans="1:1" x14ac:dyDescent="0.15">
      <c r="A84" s="4"/>
    </row>
    <row r="85" spans="1:1" x14ac:dyDescent="0.15">
      <c r="A85" s="4"/>
    </row>
    <row r="86" spans="1:1" x14ac:dyDescent="0.15">
      <c r="A86" s="4"/>
    </row>
    <row r="87" spans="1:1" x14ac:dyDescent="0.15">
      <c r="A87" s="4"/>
    </row>
    <row r="88" spans="1:1" x14ac:dyDescent="0.15">
      <c r="A88" s="4"/>
    </row>
    <row r="89" spans="1:1" x14ac:dyDescent="0.15">
      <c r="A89" s="4"/>
    </row>
    <row r="90" spans="1:1" x14ac:dyDescent="0.15">
      <c r="A90" s="4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  <row r="125" spans="1:1" x14ac:dyDescent="0.15">
      <c r="A125" s="37"/>
    </row>
    <row r="126" spans="1:1" x14ac:dyDescent="0.15">
      <c r="A126" s="37"/>
    </row>
    <row r="127" spans="1:1" x14ac:dyDescent="0.15">
      <c r="A127" s="37"/>
    </row>
    <row r="128" spans="1:1" x14ac:dyDescent="0.15">
      <c r="A128" s="37"/>
    </row>
    <row r="129" spans="1:1" x14ac:dyDescent="0.15">
      <c r="A129" s="37"/>
    </row>
    <row r="130" spans="1:1" x14ac:dyDescent="0.15">
      <c r="A130" s="37"/>
    </row>
    <row r="131" spans="1:1" x14ac:dyDescent="0.15">
      <c r="A131" s="37"/>
    </row>
    <row r="132" spans="1:1" x14ac:dyDescent="0.15">
      <c r="A132" s="37"/>
    </row>
    <row r="133" spans="1:1" x14ac:dyDescent="0.15">
      <c r="A133" s="37"/>
    </row>
    <row r="134" spans="1:1" x14ac:dyDescent="0.15">
      <c r="A134" s="37"/>
    </row>
    <row r="135" spans="1:1" x14ac:dyDescent="0.15">
      <c r="A135" s="37"/>
    </row>
    <row r="136" spans="1:1" x14ac:dyDescent="0.15">
      <c r="A136" s="37"/>
    </row>
    <row r="137" spans="1:1" x14ac:dyDescent="0.15">
      <c r="A137" s="37"/>
    </row>
    <row r="138" spans="1:1" x14ac:dyDescent="0.15">
      <c r="A138" s="37"/>
    </row>
    <row r="139" spans="1:1" x14ac:dyDescent="0.15">
      <c r="A139" s="37"/>
    </row>
    <row r="140" spans="1:1" x14ac:dyDescent="0.15">
      <c r="A140" s="37"/>
    </row>
    <row r="141" spans="1:1" x14ac:dyDescent="0.15">
      <c r="A141" s="37"/>
    </row>
    <row r="142" spans="1:1" x14ac:dyDescent="0.15">
      <c r="A142" s="37"/>
    </row>
    <row r="143" spans="1:1" x14ac:dyDescent="0.15">
      <c r="A143" s="37"/>
    </row>
    <row r="144" spans="1:1" x14ac:dyDescent="0.15">
      <c r="A144" s="37"/>
    </row>
    <row r="145" spans="1:1" x14ac:dyDescent="0.15">
      <c r="A145" s="37"/>
    </row>
    <row r="146" spans="1:1" x14ac:dyDescent="0.15">
      <c r="A146" s="37"/>
    </row>
    <row r="147" spans="1:1" x14ac:dyDescent="0.15">
      <c r="A147" s="37"/>
    </row>
    <row r="148" spans="1:1" x14ac:dyDescent="0.15">
      <c r="A148" s="37"/>
    </row>
    <row r="149" spans="1:1" x14ac:dyDescent="0.15">
      <c r="A149" s="37"/>
    </row>
    <row r="150" spans="1:1" x14ac:dyDescent="0.15">
      <c r="A150" s="37"/>
    </row>
    <row r="151" spans="1:1" x14ac:dyDescent="0.15">
      <c r="A151" s="37"/>
    </row>
    <row r="152" spans="1:1" x14ac:dyDescent="0.15">
      <c r="A152" s="37"/>
    </row>
    <row r="153" spans="1:1" x14ac:dyDescent="0.15">
      <c r="A153" s="37"/>
    </row>
    <row r="154" spans="1:1" x14ac:dyDescent="0.15">
      <c r="A154" s="37"/>
    </row>
    <row r="155" spans="1:1" x14ac:dyDescent="0.15">
      <c r="A155" s="37"/>
    </row>
    <row r="156" spans="1:1" x14ac:dyDescent="0.15">
      <c r="A156" s="37"/>
    </row>
    <row r="157" spans="1:1" x14ac:dyDescent="0.15">
      <c r="A157" s="37"/>
    </row>
    <row r="158" spans="1:1" x14ac:dyDescent="0.15">
      <c r="A158" s="37"/>
    </row>
    <row r="159" spans="1:1" x14ac:dyDescent="0.15">
      <c r="A159" s="37"/>
    </row>
    <row r="160" spans="1:1" x14ac:dyDescent="0.15">
      <c r="A160" s="37"/>
    </row>
    <row r="161" spans="1:1" x14ac:dyDescent="0.15">
      <c r="A161" s="37"/>
    </row>
    <row r="162" spans="1:1" x14ac:dyDescent="0.15">
      <c r="A162" s="37"/>
    </row>
    <row r="163" spans="1:1" x14ac:dyDescent="0.15">
      <c r="A163" s="37"/>
    </row>
    <row r="164" spans="1:1" x14ac:dyDescent="0.15">
      <c r="A164" s="37"/>
    </row>
    <row r="165" spans="1:1" x14ac:dyDescent="0.15">
      <c r="A165" s="37"/>
    </row>
    <row r="166" spans="1:1" x14ac:dyDescent="0.15">
      <c r="A166" s="37"/>
    </row>
    <row r="167" spans="1:1" x14ac:dyDescent="0.15">
      <c r="A167" s="37"/>
    </row>
    <row r="168" spans="1:1" x14ac:dyDescent="0.15">
      <c r="A168" s="37"/>
    </row>
    <row r="169" spans="1:1" x14ac:dyDescent="0.15">
      <c r="A169" s="37"/>
    </row>
    <row r="170" spans="1:1" x14ac:dyDescent="0.15">
      <c r="A170" s="37"/>
    </row>
    <row r="171" spans="1:1" x14ac:dyDescent="0.15">
      <c r="A171" s="37"/>
    </row>
    <row r="172" spans="1:1" x14ac:dyDescent="0.15">
      <c r="A172" s="37"/>
    </row>
    <row r="173" spans="1:1" x14ac:dyDescent="0.15">
      <c r="A173" s="37"/>
    </row>
    <row r="174" spans="1:1" x14ac:dyDescent="0.15">
      <c r="A174" s="37"/>
    </row>
    <row r="175" spans="1:1" x14ac:dyDescent="0.15">
      <c r="A175" s="37"/>
    </row>
    <row r="176" spans="1:1" x14ac:dyDescent="0.15">
      <c r="A176" s="37"/>
    </row>
    <row r="177" spans="1:1" x14ac:dyDescent="0.15">
      <c r="A177" s="37"/>
    </row>
    <row r="178" spans="1:1" x14ac:dyDescent="0.15">
      <c r="A178" s="37"/>
    </row>
    <row r="179" spans="1:1" x14ac:dyDescent="0.15">
      <c r="A179" s="37"/>
    </row>
    <row r="180" spans="1:1" x14ac:dyDescent="0.15">
      <c r="A180" s="37"/>
    </row>
    <row r="181" spans="1:1" x14ac:dyDescent="0.15">
      <c r="A181" s="37"/>
    </row>
    <row r="182" spans="1:1" x14ac:dyDescent="0.15">
      <c r="A182" s="37"/>
    </row>
    <row r="183" spans="1:1" x14ac:dyDescent="0.15">
      <c r="A183" s="37"/>
    </row>
    <row r="184" spans="1:1" x14ac:dyDescent="0.15">
      <c r="A184" s="37"/>
    </row>
    <row r="185" spans="1:1" x14ac:dyDescent="0.15">
      <c r="A185" s="37"/>
    </row>
    <row r="186" spans="1:1" x14ac:dyDescent="0.15">
      <c r="A186" s="37"/>
    </row>
    <row r="187" spans="1:1" x14ac:dyDescent="0.15">
      <c r="A187" s="37"/>
    </row>
    <row r="188" spans="1:1" x14ac:dyDescent="0.15">
      <c r="A188" s="37"/>
    </row>
    <row r="189" spans="1:1" x14ac:dyDescent="0.15">
      <c r="A189" s="37"/>
    </row>
    <row r="190" spans="1:1" x14ac:dyDescent="0.15">
      <c r="A190" s="37"/>
    </row>
    <row r="191" spans="1:1" x14ac:dyDescent="0.15">
      <c r="A191" s="37"/>
    </row>
    <row r="192" spans="1:1" x14ac:dyDescent="0.15">
      <c r="A192" s="37"/>
    </row>
    <row r="193" spans="1:1" x14ac:dyDescent="0.15">
      <c r="A193" s="37"/>
    </row>
    <row r="194" spans="1:1" x14ac:dyDescent="0.15">
      <c r="A194" s="37"/>
    </row>
    <row r="195" spans="1:1" x14ac:dyDescent="0.15">
      <c r="A195" s="37"/>
    </row>
    <row r="196" spans="1:1" x14ac:dyDescent="0.15">
      <c r="A196" s="37"/>
    </row>
    <row r="197" spans="1:1" x14ac:dyDescent="0.15">
      <c r="A197" s="37"/>
    </row>
    <row r="198" spans="1:1" x14ac:dyDescent="0.15">
      <c r="A198" s="37"/>
    </row>
    <row r="199" spans="1:1" x14ac:dyDescent="0.15">
      <c r="A199" s="37"/>
    </row>
    <row r="200" spans="1:1" x14ac:dyDescent="0.15">
      <c r="A200" s="37"/>
    </row>
    <row r="201" spans="1:1" x14ac:dyDescent="0.15">
      <c r="A201" s="37"/>
    </row>
    <row r="202" spans="1:1" x14ac:dyDescent="0.15">
      <c r="A202" s="37"/>
    </row>
    <row r="203" spans="1:1" x14ac:dyDescent="0.15">
      <c r="A203" s="37"/>
    </row>
    <row r="204" spans="1:1" x14ac:dyDescent="0.15">
      <c r="A204" s="37"/>
    </row>
    <row r="205" spans="1:1" x14ac:dyDescent="0.15">
      <c r="A205" s="37"/>
    </row>
    <row r="206" spans="1:1" x14ac:dyDescent="0.15">
      <c r="A206" s="37"/>
    </row>
    <row r="207" spans="1:1" x14ac:dyDescent="0.15">
      <c r="A207" s="37"/>
    </row>
    <row r="208" spans="1:1" x14ac:dyDescent="0.15">
      <c r="A208" s="37"/>
    </row>
    <row r="209" spans="1:1" x14ac:dyDescent="0.15">
      <c r="A209" s="37"/>
    </row>
    <row r="210" spans="1:1" x14ac:dyDescent="0.15">
      <c r="A210" s="37"/>
    </row>
    <row r="211" spans="1:1" x14ac:dyDescent="0.15">
      <c r="A211" s="37"/>
    </row>
    <row r="212" spans="1:1" x14ac:dyDescent="0.15">
      <c r="A212" s="37"/>
    </row>
    <row r="213" spans="1:1" x14ac:dyDescent="0.15">
      <c r="A213" s="37"/>
    </row>
    <row r="214" spans="1:1" x14ac:dyDescent="0.15">
      <c r="A214" s="37"/>
    </row>
    <row r="215" spans="1:1" x14ac:dyDescent="0.15">
      <c r="A215" s="37"/>
    </row>
    <row r="216" spans="1:1" x14ac:dyDescent="0.15">
      <c r="A216" s="37"/>
    </row>
    <row r="217" spans="1:1" x14ac:dyDescent="0.15">
      <c r="A217" s="37"/>
    </row>
    <row r="218" spans="1:1" x14ac:dyDescent="0.15">
      <c r="A218" s="37"/>
    </row>
    <row r="219" spans="1:1" x14ac:dyDescent="0.15">
      <c r="A219" s="37"/>
    </row>
    <row r="220" spans="1:1" x14ac:dyDescent="0.15">
      <c r="A220" s="37"/>
    </row>
    <row r="221" spans="1:1" x14ac:dyDescent="0.15">
      <c r="A221" s="37"/>
    </row>
    <row r="222" spans="1:1" x14ac:dyDescent="0.15">
      <c r="A222" s="37"/>
    </row>
    <row r="223" spans="1:1" x14ac:dyDescent="0.15">
      <c r="A223" s="37"/>
    </row>
    <row r="224" spans="1:1" x14ac:dyDescent="0.15">
      <c r="A224" s="37"/>
    </row>
    <row r="225" spans="1:1" x14ac:dyDescent="0.15">
      <c r="A225" s="37"/>
    </row>
    <row r="226" spans="1:1" x14ac:dyDescent="0.15">
      <c r="A226" s="37"/>
    </row>
    <row r="227" spans="1:1" x14ac:dyDescent="0.15">
      <c r="A227" s="37"/>
    </row>
    <row r="228" spans="1:1" x14ac:dyDescent="0.15">
      <c r="A228" s="37"/>
    </row>
    <row r="229" spans="1:1" x14ac:dyDescent="0.15">
      <c r="A229" s="37"/>
    </row>
    <row r="230" spans="1:1" x14ac:dyDescent="0.15">
      <c r="A230" s="37"/>
    </row>
    <row r="231" spans="1:1" x14ac:dyDescent="0.15">
      <c r="A231" s="37"/>
    </row>
    <row r="232" spans="1:1" x14ac:dyDescent="0.15">
      <c r="A232" s="37"/>
    </row>
    <row r="233" spans="1:1" x14ac:dyDescent="0.15">
      <c r="A233" s="37"/>
    </row>
    <row r="234" spans="1:1" x14ac:dyDescent="0.15">
      <c r="A234" s="37"/>
    </row>
    <row r="235" spans="1:1" x14ac:dyDescent="0.15">
      <c r="A235" s="37"/>
    </row>
    <row r="236" spans="1:1" x14ac:dyDescent="0.15">
      <c r="A236" s="37"/>
    </row>
    <row r="237" spans="1:1" x14ac:dyDescent="0.15">
      <c r="A237" s="37"/>
    </row>
    <row r="238" spans="1:1" x14ac:dyDescent="0.15">
      <c r="A238" s="37"/>
    </row>
    <row r="239" spans="1:1" x14ac:dyDescent="0.15">
      <c r="A239" s="37"/>
    </row>
    <row r="240" spans="1:1" x14ac:dyDescent="0.15">
      <c r="A240" s="37"/>
    </row>
    <row r="241" spans="1:1" x14ac:dyDescent="0.15">
      <c r="A241" s="37"/>
    </row>
    <row r="242" spans="1:1" x14ac:dyDescent="0.15">
      <c r="A242" s="37"/>
    </row>
    <row r="243" spans="1:1" x14ac:dyDescent="0.15">
      <c r="A243" s="37"/>
    </row>
    <row r="244" spans="1:1" x14ac:dyDescent="0.15">
      <c r="A244" s="37"/>
    </row>
    <row r="245" spans="1:1" x14ac:dyDescent="0.15">
      <c r="A245" s="37"/>
    </row>
    <row r="246" spans="1:1" x14ac:dyDescent="0.15">
      <c r="A246" s="37"/>
    </row>
    <row r="247" spans="1:1" x14ac:dyDescent="0.15">
      <c r="A247" s="37"/>
    </row>
    <row r="248" spans="1:1" x14ac:dyDescent="0.15">
      <c r="A248" s="37"/>
    </row>
    <row r="249" spans="1:1" x14ac:dyDescent="0.15">
      <c r="A249" s="37"/>
    </row>
    <row r="250" spans="1:1" x14ac:dyDescent="0.15">
      <c r="A250" s="37"/>
    </row>
    <row r="251" spans="1:1" x14ac:dyDescent="0.15">
      <c r="A251" s="37"/>
    </row>
    <row r="252" spans="1:1" x14ac:dyDescent="0.15">
      <c r="A252" s="37"/>
    </row>
    <row r="253" spans="1:1" x14ac:dyDescent="0.15">
      <c r="A253" s="37"/>
    </row>
    <row r="254" spans="1:1" x14ac:dyDescent="0.15">
      <c r="A254" s="37"/>
    </row>
    <row r="255" spans="1:1" x14ac:dyDescent="0.15">
      <c r="A255" s="37"/>
    </row>
    <row r="256" spans="1:1" x14ac:dyDescent="0.15">
      <c r="A256" s="37"/>
    </row>
    <row r="257" spans="1:1" x14ac:dyDescent="0.15">
      <c r="A257" s="37"/>
    </row>
    <row r="258" spans="1:1" x14ac:dyDescent="0.15">
      <c r="A258" s="37"/>
    </row>
    <row r="259" spans="1:1" x14ac:dyDescent="0.15">
      <c r="A259" s="37"/>
    </row>
    <row r="260" spans="1:1" x14ac:dyDescent="0.15">
      <c r="A260" s="37"/>
    </row>
    <row r="261" spans="1:1" x14ac:dyDescent="0.15">
      <c r="A261" s="37"/>
    </row>
    <row r="262" spans="1:1" x14ac:dyDescent="0.15">
      <c r="A262" s="37"/>
    </row>
    <row r="263" spans="1:1" x14ac:dyDescent="0.15">
      <c r="A263" s="37"/>
    </row>
    <row r="264" spans="1:1" x14ac:dyDescent="0.15">
      <c r="A264" s="37"/>
    </row>
    <row r="265" spans="1:1" x14ac:dyDescent="0.15">
      <c r="A265" s="37"/>
    </row>
    <row r="266" spans="1:1" x14ac:dyDescent="0.15">
      <c r="A266" s="37"/>
    </row>
    <row r="267" spans="1:1" x14ac:dyDescent="0.15">
      <c r="A267" s="37"/>
    </row>
    <row r="268" spans="1:1" x14ac:dyDescent="0.15">
      <c r="A268" s="37"/>
    </row>
    <row r="269" spans="1:1" x14ac:dyDescent="0.15">
      <c r="A269" s="37"/>
    </row>
    <row r="270" spans="1:1" x14ac:dyDescent="0.15">
      <c r="A270" s="37"/>
    </row>
    <row r="271" spans="1:1" x14ac:dyDescent="0.15">
      <c r="A271" s="37"/>
    </row>
    <row r="272" spans="1:1" x14ac:dyDescent="0.15">
      <c r="A272" s="37"/>
    </row>
    <row r="273" spans="1:1" x14ac:dyDescent="0.15">
      <c r="A273" s="37"/>
    </row>
    <row r="274" spans="1:1" x14ac:dyDescent="0.15">
      <c r="A274" s="37"/>
    </row>
    <row r="275" spans="1:1" x14ac:dyDescent="0.15">
      <c r="A275" s="37"/>
    </row>
    <row r="276" spans="1:1" x14ac:dyDescent="0.15">
      <c r="A276" s="37"/>
    </row>
    <row r="277" spans="1:1" x14ac:dyDescent="0.15">
      <c r="A277" s="37"/>
    </row>
    <row r="278" spans="1:1" x14ac:dyDescent="0.15">
      <c r="A278" s="37"/>
    </row>
    <row r="279" spans="1:1" x14ac:dyDescent="0.15">
      <c r="A279" s="37"/>
    </row>
    <row r="280" spans="1:1" x14ac:dyDescent="0.15">
      <c r="A280" s="37"/>
    </row>
    <row r="281" spans="1:1" x14ac:dyDescent="0.15">
      <c r="A281" s="37"/>
    </row>
    <row r="282" spans="1:1" x14ac:dyDescent="0.15">
      <c r="A282" s="37"/>
    </row>
    <row r="283" spans="1:1" x14ac:dyDescent="0.15">
      <c r="A283" s="37"/>
    </row>
    <row r="284" spans="1:1" x14ac:dyDescent="0.15">
      <c r="A284" s="37"/>
    </row>
    <row r="285" spans="1:1" x14ac:dyDescent="0.15">
      <c r="A285" s="37"/>
    </row>
    <row r="286" spans="1:1" x14ac:dyDescent="0.15">
      <c r="A286" s="37"/>
    </row>
    <row r="287" spans="1:1" x14ac:dyDescent="0.15">
      <c r="A287" s="37"/>
    </row>
    <row r="288" spans="1:1" x14ac:dyDescent="0.15">
      <c r="A288" s="37"/>
    </row>
    <row r="289" spans="1:1" x14ac:dyDescent="0.15">
      <c r="A289" s="37"/>
    </row>
    <row r="290" spans="1:1" x14ac:dyDescent="0.15">
      <c r="A290" s="37"/>
    </row>
    <row r="291" spans="1:1" x14ac:dyDescent="0.15">
      <c r="A291" s="37"/>
    </row>
    <row r="292" spans="1:1" x14ac:dyDescent="0.15">
      <c r="A292" s="37"/>
    </row>
    <row r="293" spans="1:1" x14ac:dyDescent="0.15">
      <c r="A293" s="37"/>
    </row>
    <row r="294" spans="1:1" x14ac:dyDescent="0.15">
      <c r="A294" s="37"/>
    </row>
    <row r="295" spans="1:1" x14ac:dyDescent="0.15">
      <c r="A295" s="37"/>
    </row>
    <row r="296" spans="1:1" x14ac:dyDescent="0.15">
      <c r="A296" s="37"/>
    </row>
    <row r="297" spans="1:1" x14ac:dyDescent="0.15">
      <c r="A297" s="37"/>
    </row>
    <row r="298" spans="1:1" x14ac:dyDescent="0.15">
      <c r="A298" s="37"/>
    </row>
    <row r="299" spans="1:1" x14ac:dyDescent="0.15">
      <c r="A299" s="37"/>
    </row>
    <row r="300" spans="1:1" x14ac:dyDescent="0.15">
      <c r="A300" s="37"/>
    </row>
    <row r="301" spans="1:1" x14ac:dyDescent="0.15">
      <c r="A301" s="37"/>
    </row>
    <row r="302" spans="1:1" x14ac:dyDescent="0.15">
      <c r="A302" s="37"/>
    </row>
    <row r="303" spans="1:1" x14ac:dyDescent="0.15">
      <c r="A303" s="37"/>
    </row>
    <row r="304" spans="1:1" x14ac:dyDescent="0.15">
      <c r="A304" s="37"/>
    </row>
    <row r="305" spans="1:1" x14ac:dyDescent="0.15">
      <c r="A305" s="37"/>
    </row>
    <row r="306" spans="1:1" x14ac:dyDescent="0.15">
      <c r="A306" s="37"/>
    </row>
    <row r="307" spans="1:1" x14ac:dyDescent="0.15">
      <c r="A307" s="37"/>
    </row>
    <row r="308" spans="1:1" x14ac:dyDescent="0.15">
      <c r="A308" s="37"/>
    </row>
    <row r="309" spans="1:1" x14ac:dyDescent="0.15">
      <c r="A309" s="37"/>
    </row>
    <row r="310" spans="1:1" x14ac:dyDescent="0.15">
      <c r="A310" s="37"/>
    </row>
    <row r="311" spans="1:1" x14ac:dyDescent="0.15">
      <c r="A311" s="37"/>
    </row>
    <row r="312" spans="1:1" x14ac:dyDescent="0.15">
      <c r="A312" s="37"/>
    </row>
    <row r="313" spans="1:1" x14ac:dyDescent="0.15">
      <c r="A313" s="37"/>
    </row>
    <row r="314" spans="1:1" x14ac:dyDescent="0.15">
      <c r="A314" s="37"/>
    </row>
    <row r="315" spans="1:1" x14ac:dyDescent="0.15">
      <c r="A315" s="37"/>
    </row>
    <row r="316" spans="1:1" x14ac:dyDescent="0.15">
      <c r="A316" s="37"/>
    </row>
    <row r="317" spans="1:1" x14ac:dyDescent="0.15">
      <c r="A317" s="37"/>
    </row>
    <row r="318" spans="1:1" x14ac:dyDescent="0.15">
      <c r="A318" s="37"/>
    </row>
    <row r="319" spans="1:1" x14ac:dyDescent="0.15">
      <c r="A319" s="37"/>
    </row>
    <row r="320" spans="1:1" x14ac:dyDescent="0.15">
      <c r="A320" s="37"/>
    </row>
    <row r="321" spans="1:1" x14ac:dyDescent="0.15">
      <c r="A321" s="37"/>
    </row>
    <row r="322" spans="1:1" x14ac:dyDescent="0.15">
      <c r="A322" s="37"/>
    </row>
    <row r="323" spans="1:1" x14ac:dyDescent="0.15">
      <c r="A323" s="37"/>
    </row>
    <row r="324" spans="1:1" x14ac:dyDescent="0.15">
      <c r="A324" s="37"/>
    </row>
    <row r="325" spans="1:1" x14ac:dyDescent="0.15">
      <c r="A325" s="37"/>
    </row>
    <row r="326" spans="1:1" x14ac:dyDescent="0.15">
      <c r="A326" s="37"/>
    </row>
    <row r="327" spans="1:1" x14ac:dyDescent="0.15">
      <c r="A327" s="37"/>
    </row>
    <row r="328" spans="1:1" x14ac:dyDescent="0.15">
      <c r="A328" s="37"/>
    </row>
    <row r="329" spans="1:1" x14ac:dyDescent="0.15">
      <c r="A329" s="37"/>
    </row>
    <row r="330" spans="1:1" x14ac:dyDescent="0.15">
      <c r="A330" s="37"/>
    </row>
    <row r="331" spans="1:1" x14ac:dyDescent="0.15">
      <c r="A331" s="37"/>
    </row>
    <row r="332" spans="1:1" x14ac:dyDescent="0.15">
      <c r="A332" s="37"/>
    </row>
    <row r="333" spans="1:1" x14ac:dyDescent="0.15">
      <c r="A333" s="37"/>
    </row>
    <row r="334" spans="1:1" x14ac:dyDescent="0.15">
      <c r="A334" s="37"/>
    </row>
    <row r="335" spans="1:1" x14ac:dyDescent="0.15">
      <c r="A335" s="37"/>
    </row>
    <row r="336" spans="1:1" x14ac:dyDescent="0.15">
      <c r="A336" s="37"/>
    </row>
    <row r="337" spans="1:1" x14ac:dyDescent="0.15">
      <c r="A337" s="37"/>
    </row>
    <row r="338" spans="1:1" x14ac:dyDescent="0.15">
      <c r="A338" s="37"/>
    </row>
    <row r="339" spans="1:1" x14ac:dyDescent="0.15">
      <c r="A339" s="37"/>
    </row>
    <row r="340" spans="1:1" x14ac:dyDescent="0.15">
      <c r="A340" s="37"/>
    </row>
    <row r="341" spans="1:1" x14ac:dyDescent="0.15">
      <c r="A341" s="37"/>
    </row>
    <row r="342" spans="1:1" x14ac:dyDescent="0.15">
      <c r="A342" s="37"/>
    </row>
    <row r="343" spans="1:1" x14ac:dyDescent="0.15">
      <c r="A343" s="37"/>
    </row>
    <row r="344" spans="1:1" x14ac:dyDescent="0.15">
      <c r="A344" s="37"/>
    </row>
    <row r="345" spans="1:1" x14ac:dyDescent="0.15">
      <c r="A345" s="37"/>
    </row>
    <row r="346" spans="1:1" x14ac:dyDescent="0.15">
      <c r="A346" s="37"/>
    </row>
    <row r="347" spans="1:1" x14ac:dyDescent="0.15">
      <c r="A347" s="37"/>
    </row>
    <row r="348" spans="1:1" x14ac:dyDescent="0.15">
      <c r="A348" s="37"/>
    </row>
    <row r="349" spans="1:1" x14ac:dyDescent="0.15">
      <c r="A349" s="37"/>
    </row>
    <row r="350" spans="1:1" x14ac:dyDescent="0.15">
      <c r="A350" s="37"/>
    </row>
    <row r="351" spans="1:1" x14ac:dyDescent="0.15">
      <c r="A351" s="37"/>
    </row>
    <row r="352" spans="1:1" x14ac:dyDescent="0.15">
      <c r="A352" s="37"/>
    </row>
    <row r="353" spans="1:1" x14ac:dyDescent="0.15">
      <c r="A353" s="37"/>
    </row>
    <row r="354" spans="1:1" x14ac:dyDescent="0.15">
      <c r="A354" s="37"/>
    </row>
    <row r="355" spans="1:1" x14ac:dyDescent="0.15">
      <c r="A355" s="37"/>
    </row>
    <row r="356" spans="1:1" x14ac:dyDescent="0.15">
      <c r="A356" s="37"/>
    </row>
    <row r="357" spans="1:1" x14ac:dyDescent="0.15">
      <c r="A357" s="37"/>
    </row>
    <row r="358" spans="1:1" x14ac:dyDescent="0.15">
      <c r="A358" s="37"/>
    </row>
    <row r="359" spans="1:1" x14ac:dyDescent="0.15">
      <c r="A359" s="37"/>
    </row>
    <row r="360" spans="1:1" x14ac:dyDescent="0.15">
      <c r="A360" s="37"/>
    </row>
    <row r="361" spans="1:1" x14ac:dyDescent="0.15">
      <c r="A361" s="37"/>
    </row>
    <row r="362" spans="1:1" x14ac:dyDescent="0.15">
      <c r="A362" s="37"/>
    </row>
    <row r="363" spans="1:1" x14ac:dyDescent="0.15">
      <c r="A363" s="37"/>
    </row>
    <row r="364" spans="1:1" x14ac:dyDescent="0.15">
      <c r="A364" s="37"/>
    </row>
    <row r="365" spans="1:1" x14ac:dyDescent="0.15">
      <c r="A365" s="37"/>
    </row>
    <row r="366" spans="1:1" x14ac:dyDescent="0.15">
      <c r="A366" s="37"/>
    </row>
    <row r="367" spans="1:1" x14ac:dyDescent="0.15">
      <c r="A367" s="37"/>
    </row>
    <row r="368" spans="1:1" x14ac:dyDescent="0.15">
      <c r="A368" s="37"/>
    </row>
    <row r="369" spans="1:1" x14ac:dyDescent="0.15">
      <c r="A369" s="37"/>
    </row>
    <row r="370" spans="1:1" x14ac:dyDescent="0.15">
      <c r="A370" s="37"/>
    </row>
    <row r="371" spans="1:1" x14ac:dyDescent="0.15">
      <c r="A371" s="37"/>
    </row>
    <row r="372" spans="1:1" x14ac:dyDescent="0.15">
      <c r="A372" s="37"/>
    </row>
    <row r="373" spans="1:1" x14ac:dyDescent="0.15">
      <c r="A373" s="37"/>
    </row>
    <row r="374" spans="1:1" x14ac:dyDescent="0.15">
      <c r="A374" s="37"/>
    </row>
    <row r="375" spans="1:1" x14ac:dyDescent="0.15">
      <c r="A375" s="37"/>
    </row>
    <row r="376" spans="1:1" x14ac:dyDescent="0.15">
      <c r="A376" s="37"/>
    </row>
    <row r="377" spans="1:1" x14ac:dyDescent="0.15">
      <c r="A377" s="37"/>
    </row>
    <row r="378" spans="1:1" x14ac:dyDescent="0.15">
      <c r="A378" s="37"/>
    </row>
    <row r="379" spans="1:1" x14ac:dyDescent="0.15">
      <c r="A379" s="37"/>
    </row>
    <row r="380" spans="1:1" x14ac:dyDescent="0.15">
      <c r="A380" s="37"/>
    </row>
    <row r="381" spans="1:1" x14ac:dyDescent="0.15">
      <c r="A381" s="37"/>
    </row>
    <row r="382" spans="1:1" x14ac:dyDescent="0.15">
      <c r="A382" s="37"/>
    </row>
    <row r="383" spans="1:1" x14ac:dyDescent="0.15">
      <c r="A383" s="37"/>
    </row>
    <row r="384" spans="1:1" x14ac:dyDescent="0.15">
      <c r="A384" s="37"/>
    </row>
    <row r="385" spans="1:1" x14ac:dyDescent="0.15">
      <c r="A385" s="37"/>
    </row>
    <row r="386" spans="1:1" x14ac:dyDescent="0.15">
      <c r="A386" s="37"/>
    </row>
    <row r="387" spans="1:1" x14ac:dyDescent="0.15">
      <c r="A387" s="37"/>
    </row>
    <row r="388" spans="1:1" x14ac:dyDescent="0.15">
      <c r="A388" s="37"/>
    </row>
    <row r="389" spans="1:1" x14ac:dyDescent="0.15">
      <c r="A389" s="37"/>
    </row>
    <row r="390" spans="1:1" x14ac:dyDescent="0.15">
      <c r="A390" s="37"/>
    </row>
    <row r="391" spans="1:1" x14ac:dyDescent="0.15">
      <c r="A391" s="37"/>
    </row>
    <row r="392" spans="1:1" x14ac:dyDescent="0.15">
      <c r="A392" s="37"/>
    </row>
    <row r="393" spans="1:1" x14ac:dyDescent="0.15">
      <c r="A393" s="37"/>
    </row>
    <row r="394" spans="1:1" x14ac:dyDescent="0.15">
      <c r="A394" s="37"/>
    </row>
    <row r="395" spans="1:1" x14ac:dyDescent="0.15">
      <c r="A395" s="37"/>
    </row>
    <row r="396" spans="1:1" x14ac:dyDescent="0.15">
      <c r="A396" s="37"/>
    </row>
    <row r="397" spans="1:1" x14ac:dyDescent="0.15">
      <c r="A397" s="37"/>
    </row>
    <row r="398" spans="1:1" x14ac:dyDescent="0.15">
      <c r="A398" s="37"/>
    </row>
    <row r="399" spans="1:1" x14ac:dyDescent="0.15">
      <c r="A399" s="37"/>
    </row>
    <row r="400" spans="1:1" x14ac:dyDescent="0.15">
      <c r="A400" s="37"/>
    </row>
    <row r="401" spans="1:1" x14ac:dyDescent="0.15">
      <c r="A401" s="37"/>
    </row>
    <row r="402" spans="1:1" x14ac:dyDescent="0.15">
      <c r="A402" s="37"/>
    </row>
    <row r="403" spans="1:1" x14ac:dyDescent="0.15">
      <c r="A403" s="37"/>
    </row>
    <row r="404" spans="1:1" x14ac:dyDescent="0.15">
      <c r="A404" s="37"/>
    </row>
    <row r="405" spans="1:1" x14ac:dyDescent="0.15">
      <c r="A405" s="37"/>
    </row>
    <row r="406" spans="1:1" x14ac:dyDescent="0.15">
      <c r="A406" s="37"/>
    </row>
    <row r="407" spans="1:1" x14ac:dyDescent="0.15">
      <c r="A407" s="37"/>
    </row>
    <row r="408" spans="1:1" x14ac:dyDescent="0.15">
      <c r="A408" s="37"/>
    </row>
    <row r="409" spans="1:1" x14ac:dyDescent="0.15">
      <c r="A409" s="37"/>
    </row>
    <row r="410" spans="1:1" x14ac:dyDescent="0.15">
      <c r="A410" s="37"/>
    </row>
    <row r="411" spans="1:1" x14ac:dyDescent="0.15">
      <c r="A411" s="37"/>
    </row>
    <row r="412" spans="1:1" x14ac:dyDescent="0.15">
      <c r="A412" s="37"/>
    </row>
    <row r="413" spans="1:1" x14ac:dyDescent="0.15">
      <c r="A413" s="37"/>
    </row>
  </sheetData>
  <sheetProtection sheet="1" objects="1" scenarios="1"/>
  <mergeCells count="11">
    <mergeCell ref="A6:G6"/>
    <mergeCell ref="A1:G1"/>
    <mergeCell ref="A2:G2"/>
    <mergeCell ref="A3:G3"/>
    <mergeCell ref="A4:G4"/>
    <mergeCell ref="A5:G5"/>
    <mergeCell ref="C8:C9"/>
    <mergeCell ref="D8:D9"/>
    <mergeCell ref="E8:E9"/>
    <mergeCell ref="F8:F9"/>
    <mergeCell ref="G8:G9"/>
  </mergeCells>
  <printOptions horizontalCentered="1"/>
  <pageMargins left="0.2" right="0.23" top="0.39" bottom="0.28999999999999998" header="0.17" footer="0.28999999999999998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21C91-79B4-4D3F-881F-8D2397E965E6}">
  <sheetPr>
    <pageSetUpPr fitToPage="1"/>
  </sheetPr>
  <dimension ref="A1:G413"/>
  <sheetViews>
    <sheetView workbookViewId="0">
      <selection sqref="A1:G1"/>
    </sheetView>
  </sheetViews>
  <sheetFormatPr baseColWidth="10" defaultColWidth="8" defaultRowHeight="12" x14ac:dyDescent="0.15"/>
  <cols>
    <col min="1" max="1" width="4.83203125" style="38" customWidth="1"/>
    <col min="2" max="2" width="44.33203125" style="2" customWidth="1"/>
    <col min="3" max="7" width="12.83203125" style="2" customWidth="1"/>
    <col min="8" max="16384" width="8" style="2"/>
  </cols>
  <sheetData>
    <row r="1" spans="1:7" s="1" customFormat="1" x14ac:dyDescent="0.15">
      <c r="A1" s="188" t="s">
        <v>58</v>
      </c>
      <c r="B1" s="188"/>
      <c r="C1" s="188"/>
      <c r="D1" s="188"/>
      <c r="E1" s="188"/>
      <c r="F1" s="188"/>
      <c r="G1" s="188"/>
    </row>
    <row r="2" spans="1:7" s="1" customFormat="1" x14ac:dyDescent="0.15">
      <c r="A2" s="189" t="str">
        <f>'[11]Cover Page'!B12</f>
        <v>SIU Edwardsville</v>
      </c>
      <c r="B2" s="189"/>
      <c r="C2" s="189"/>
      <c r="D2" s="189"/>
      <c r="E2" s="189"/>
      <c r="F2" s="189"/>
      <c r="G2" s="189"/>
    </row>
    <row r="3" spans="1:7" s="1" customFormat="1" x14ac:dyDescent="0.15">
      <c r="A3" s="188" t="s">
        <v>59</v>
      </c>
      <c r="B3" s="188"/>
      <c r="C3" s="188"/>
      <c r="D3" s="188"/>
      <c r="E3" s="188"/>
      <c r="F3" s="188"/>
      <c r="G3" s="188"/>
    </row>
    <row r="4" spans="1:7" s="1" customFormat="1" x14ac:dyDescent="0.15">
      <c r="A4" s="188" t="s">
        <v>60</v>
      </c>
      <c r="B4" s="188"/>
      <c r="C4" s="188"/>
      <c r="D4" s="188"/>
      <c r="E4" s="188"/>
      <c r="F4" s="188"/>
      <c r="G4" s="188"/>
    </row>
    <row r="5" spans="1:7" s="1" customFormat="1" x14ac:dyDescent="0.15">
      <c r="A5" s="189">
        <f>CSU!A5</f>
        <v>2022</v>
      </c>
      <c r="B5" s="189"/>
      <c r="C5" s="189"/>
      <c r="D5" s="189"/>
      <c r="E5" s="189"/>
      <c r="F5" s="189"/>
      <c r="G5" s="189"/>
    </row>
    <row r="6" spans="1:7" x14ac:dyDescent="0.15">
      <c r="A6" s="187"/>
      <c r="B6" s="187"/>
      <c r="C6" s="187"/>
      <c r="D6" s="187"/>
      <c r="E6" s="187"/>
      <c r="F6" s="187"/>
      <c r="G6" s="187"/>
    </row>
    <row r="7" spans="1:7" ht="13" thickBot="1" x14ac:dyDescent="0.2">
      <c r="A7" s="3" t="s">
        <v>61</v>
      </c>
      <c r="B7" s="3" t="s">
        <v>62</v>
      </c>
      <c r="C7" s="3" t="s">
        <v>63</v>
      </c>
      <c r="D7" s="3" t="s">
        <v>64</v>
      </c>
      <c r="E7" s="3" t="s">
        <v>65</v>
      </c>
      <c r="F7" s="3" t="s">
        <v>66</v>
      </c>
      <c r="G7" s="3" t="s">
        <v>67</v>
      </c>
    </row>
    <row r="8" spans="1:7" ht="12" customHeight="1" x14ac:dyDescent="0.15">
      <c r="A8" s="4"/>
      <c r="C8" s="185" t="s">
        <v>68</v>
      </c>
      <c r="D8" s="185" t="s">
        <v>69</v>
      </c>
      <c r="E8" s="185" t="s">
        <v>70</v>
      </c>
      <c r="F8" s="185" t="s">
        <v>71</v>
      </c>
      <c r="G8" s="185" t="s">
        <v>72</v>
      </c>
    </row>
    <row r="9" spans="1:7" ht="13" thickBot="1" x14ac:dyDescent="0.2">
      <c r="A9" s="4"/>
      <c r="B9" s="2" t="s">
        <v>73</v>
      </c>
      <c r="C9" s="186"/>
      <c r="D9" s="186"/>
      <c r="E9" s="186"/>
      <c r="F9" s="186"/>
      <c r="G9" s="186"/>
    </row>
    <row r="10" spans="1:7" s="1" customFormat="1" ht="13" customHeight="1" x14ac:dyDescent="0.15">
      <c r="A10" s="5">
        <v>100</v>
      </c>
      <c r="B10" s="6" t="s">
        <v>74</v>
      </c>
      <c r="C10" s="7">
        <v>20686</v>
      </c>
      <c r="D10" s="8">
        <v>108911.6</v>
      </c>
      <c r="E10" s="8">
        <v>107971.50000000001</v>
      </c>
      <c r="F10" s="8">
        <v>0</v>
      </c>
      <c r="G10" s="9">
        <v>21626.099999999991</v>
      </c>
    </row>
    <row r="11" spans="1:7" ht="13" thickBot="1" x14ac:dyDescent="0.2">
      <c r="A11" s="10">
        <v>200</v>
      </c>
      <c r="B11" s="11" t="s">
        <v>75</v>
      </c>
      <c r="C11" s="12">
        <v>77588.5</v>
      </c>
      <c r="D11" s="13">
        <v>174219.30000000002</v>
      </c>
      <c r="E11" s="13">
        <v>167350.50000000003</v>
      </c>
      <c r="F11" s="13">
        <v>-5068.2999999999993</v>
      </c>
      <c r="G11" s="14">
        <v>79388.999999999971</v>
      </c>
    </row>
    <row r="12" spans="1:7" ht="13.75" customHeight="1" thickTop="1" x14ac:dyDescent="0.15">
      <c r="A12" s="15">
        <v>201</v>
      </c>
      <c r="B12" s="16" t="s">
        <v>5</v>
      </c>
      <c r="C12" s="17">
        <v>46234.899999999994</v>
      </c>
      <c r="D12" s="18">
        <v>151792.1</v>
      </c>
      <c r="E12" s="18">
        <v>139602.90000000002</v>
      </c>
      <c r="F12" s="18">
        <v>-8249.5</v>
      </c>
      <c r="G12" s="19">
        <v>50174.599999999977</v>
      </c>
    </row>
    <row r="13" spans="1:7" x14ac:dyDescent="0.15">
      <c r="A13" s="15">
        <v>202</v>
      </c>
      <c r="B13" s="16" t="s">
        <v>4</v>
      </c>
      <c r="C13" s="17">
        <v>31353.600000000002</v>
      </c>
      <c r="D13" s="18">
        <v>22427.200000000001</v>
      </c>
      <c r="E13" s="18">
        <v>27747.600000000002</v>
      </c>
      <c r="F13" s="18">
        <v>3181.2000000000003</v>
      </c>
      <c r="G13" s="19">
        <v>29214.400000000001</v>
      </c>
    </row>
    <row r="14" spans="1:7" ht="13" thickBot="1" x14ac:dyDescent="0.2">
      <c r="A14" s="20">
        <v>300</v>
      </c>
      <c r="B14" s="21" t="s">
        <v>76</v>
      </c>
      <c r="C14" s="22">
        <v>-1888.1</v>
      </c>
      <c r="D14" s="23">
        <v>58251.1</v>
      </c>
      <c r="E14" s="23">
        <v>56593.9</v>
      </c>
      <c r="F14" s="23">
        <v>-1672.6</v>
      </c>
      <c r="G14" s="24">
        <v>-1903.5000000000014</v>
      </c>
    </row>
    <row r="15" spans="1:7" ht="13" thickTop="1" x14ac:dyDescent="0.15">
      <c r="A15" s="25">
        <v>301</v>
      </c>
      <c r="B15" s="26" t="s">
        <v>5</v>
      </c>
      <c r="C15" s="27">
        <v>-1888.1</v>
      </c>
      <c r="D15" s="28">
        <v>58251.1</v>
      </c>
      <c r="E15" s="28">
        <v>56593.9</v>
      </c>
      <c r="F15" s="28">
        <v>-1672.6</v>
      </c>
      <c r="G15" s="19">
        <v>-1903.5000000000014</v>
      </c>
    </row>
    <row r="16" spans="1:7" s="1" customFormat="1" x14ac:dyDescent="0.15">
      <c r="A16" s="25">
        <v>302</v>
      </c>
      <c r="B16" s="26" t="s">
        <v>4</v>
      </c>
      <c r="C16" s="27">
        <v>0</v>
      </c>
      <c r="D16" s="28">
        <v>0</v>
      </c>
      <c r="E16" s="28">
        <v>0</v>
      </c>
      <c r="F16" s="28">
        <v>0</v>
      </c>
      <c r="G16" s="19">
        <v>0</v>
      </c>
    </row>
    <row r="17" spans="1:7" s="1" customFormat="1" ht="13" thickBot="1" x14ac:dyDescent="0.2">
      <c r="A17" s="20">
        <v>400</v>
      </c>
      <c r="B17" s="21" t="s">
        <v>77</v>
      </c>
      <c r="C17" s="22">
        <v>3147.7</v>
      </c>
      <c r="D17" s="23">
        <v>19947.900000000001</v>
      </c>
      <c r="E17" s="23">
        <v>18554.2</v>
      </c>
      <c r="F17" s="23">
        <v>-544</v>
      </c>
      <c r="G17" s="24">
        <v>3997.4000000000015</v>
      </c>
    </row>
    <row r="18" spans="1:7" ht="13" thickTop="1" x14ac:dyDescent="0.15">
      <c r="A18" s="25">
        <v>401</v>
      </c>
      <c r="B18" s="26" t="s">
        <v>5</v>
      </c>
      <c r="C18" s="27">
        <v>3147.7</v>
      </c>
      <c r="D18" s="28">
        <v>19947.900000000001</v>
      </c>
      <c r="E18" s="28">
        <v>18554.2</v>
      </c>
      <c r="F18" s="28">
        <v>-544</v>
      </c>
      <c r="G18" s="19">
        <v>3997.4000000000015</v>
      </c>
    </row>
    <row r="19" spans="1:7" x14ac:dyDescent="0.15">
      <c r="A19" s="25">
        <v>402</v>
      </c>
      <c r="B19" s="26" t="s">
        <v>4</v>
      </c>
      <c r="C19" s="27">
        <v>0</v>
      </c>
      <c r="D19" s="28">
        <v>0</v>
      </c>
      <c r="E19" s="28">
        <v>0</v>
      </c>
      <c r="F19" s="28">
        <v>0</v>
      </c>
      <c r="G19" s="19">
        <v>0</v>
      </c>
    </row>
    <row r="20" spans="1:7" ht="13" thickBot="1" x14ac:dyDescent="0.2">
      <c r="A20" s="20">
        <v>500</v>
      </c>
      <c r="B20" s="21" t="s">
        <v>78</v>
      </c>
      <c r="C20" s="22">
        <v>7816</v>
      </c>
      <c r="D20" s="23">
        <v>6588.6</v>
      </c>
      <c r="E20" s="23">
        <v>6156.6</v>
      </c>
      <c r="F20" s="23">
        <v>-285.2</v>
      </c>
      <c r="G20" s="24">
        <v>7962.8</v>
      </c>
    </row>
    <row r="21" spans="1:7" ht="13" thickTop="1" x14ac:dyDescent="0.15">
      <c r="A21" s="25">
        <v>501</v>
      </c>
      <c r="B21" s="26" t="s">
        <v>5</v>
      </c>
      <c r="C21" s="27">
        <v>7816</v>
      </c>
      <c r="D21" s="28">
        <v>6588.6</v>
      </c>
      <c r="E21" s="28">
        <v>6156.6</v>
      </c>
      <c r="F21" s="28">
        <v>-285.2</v>
      </c>
      <c r="G21" s="19">
        <v>7962.8</v>
      </c>
    </row>
    <row r="22" spans="1:7" x14ac:dyDescent="0.15">
      <c r="A22" s="25">
        <v>502</v>
      </c>
      <c r="B22" s="26" t="s">
        <v>4</v>
      </c>
      <c r="C22" s="27">
        <v>0</v>
      </c>
      <c r="D22" s="28">
        <v>0</v>
      </c>
      <c r="E22" s="28">
        <v>0</v>
      </c>
      <c r="F22" s="28">
        <v>0</v>
      </c>
      <c r="G22" s="19">
        <v>0</v>
      </c>
    </row>
    <row r="23" spans="1:7" ht="13" thickBot="1" x14ac:dyDescent="0.2">
      <c r="A23" s="20">
        <v>600</v>
      </c>
      <c r="B23" s="21" t="s">
        <v>79</v>
      </c>
      <c r="C23" s="22">
        <v>0</v>
      </c>
      <c r="D23" s="23">
        <v>0</v>
      </c>
      <c r="E23" s="23">
        <v>0</v>
      </c>
      <c r="F23" s="23">
        <v>0</v>
      </c>
      <c r="G23" s="24">
        <v>0</v>
      </c>
    </row>
    <row r="24" spans="1:7" ht="13" thickTop="1" x14ac:dyDescent="0.15">
      <c r="A24" s="25">
        <v>601</v>
      </c>
      <c r="B24" s="26" t="s">
        <v>5</v>
      </c>
      <c r="C24" s="27">
        <v>0</v>
      </c>
      <c r="D24" s="28">
        <v>0</v>
      </c>
      <c r="E24" s="28">
        <v>0</v>
      </c>
      <c r="F24" s="28">
        <v>0</v>
      </c>
      <c r="G24" s="19">
        <v>0</v>
      </c>
    </row>
    <row r="25" spans="1:7" x14ac:dyDescent="0.15">
      <c r="A25" s="25">
        <v>602</v>
      </c>
      <c r="B25" s="26" t="s">
        <v>4</v>
      </c>
      <c r="C25" s="27">
        <v>0</v>
      </c>
      <c r="D25" s="28">
        <v>0</v>
      </c>
      <c r="E25" s="28">
        <v>0</v>
      </c>
      <c r="F25" s="28">
        <v>0</v>
      </c>
      <c r="G25" s="19">
        <v>0</v>
      </c>
    </row>
    <row r="26" spans="1:7" ht="13" thickBot="1" x14ac:dyDescent="0.2">
      <c r="A26" s="20">
        <v>700</v>
      </c>
      <c r="B26" s="21" t="s">
        <v>80</v>
      </c>
      <c r="C26" s="22">
        <v>17015.599999999999</v>
      </c>
      <c r="D26" s="23">
        <v>41918.6</v>
      </c>
      <c r="E26" s="23">
        <v>43851</v>
      </c>
      <c r="F26" s="23">
        <v>0</v>
      </c>
      <c r="G26" s="24">
        <v>15083.199999999997</v>
      </c>
    </row>
    <row r="27" spans="1:7" ht="13" thickTop="1" x14ac:dyDescent="0.15">
      <c r="A27" s="25">
        <v>701</v>
      </c>
      <c r="B27" s="26" t="s">
        <v>5</v>
      </c>
      <c r="C27" s="27">
        <v>17015.599999999999</v>
      </c>
      <c r="D27" s="28">
        <v>41918.6</v>
      </c>
      <c r="E27" s="28">
        <v>43851</v>
      </c>
      <c r="F27" s="28">
        <v>0</v>
      </c>
      <c r="G27" s="19">
        <v>15083.199999999997</v>
      </c>
    </row>
    <row r="28" spans="1:7" x14ac:dyDescent="0.15">
      <c r="A28" s="25">
        <v>702</v>
      </c>
      <c r="B28" s="26" t="s">
        <v>4</v>
      </c>
      <c r="C28" s="27">
        <v>0</v>
      </c>
      <c r="D28" s="28">
        <v>0</v>
      </c>
      <c r="E28" s="28">
        <v>0</v>
      </c>
      <c r="F28" s="28">
        <v>0</v>
      </c>
      <c r="G28" s="19">
        <v>0</v>
      </c>
    </row>
    <row r="29" spans="1:7" ht="13" thickBot="1" x14ac:dyDescent="0.2">
      <c r="A29" s="20">
        <v>800</v>
      </c>
      <c r="B29" s="21" t="s">
        <v>81</v>
      </c>
      <c r="C29" s="22">
        <v>49813.8</v>
      </c>
      <c r="D29" s="23">
        <v>44798.3</v>
      </c>
      <c r="E29" s="23">
        <v>39253.4</v>
      </c>
      <c r="F29" s="23">
        <v>-2480.8999999999996</v>
      </c>
      <c r="G29" s="24">
        <v>52877.8</v>
      </c>
    </row>
    <row r="30" spans="1:7" ht="13" thickTop="1" x14ac:dyDescent="0.15">
      <c r="A30" s="25">
        <v>801</v>
      </c>
      <c r="B30" s="26" t="s">
        <v>5</v>
      </c>
      <c r="C30" s="27">
        <v>20143.7</v>
      </c>
      <c r="D30" s="28">
        <v>25085.9</v>
      </c>
      <c r="E30" s="28">
        <v>14447.2</v>
      </c>
      <c r="F30" s="28">
        <v>-5747.7</v>
      </c>
      <c r="G30" s="19">
        <v>25034.700000000004</v>
      </c>
    </row>
    <row r="31" spans="1:7" x14ac:dyDescent="0.15">
      <c r="A31" s="25">
        <v>802</v>
      </c>
      <c r="B31" s="26" t="s">
        <v>4</v>
      </c>
      <c r="C31" s="27">
        <v>29670.100000000002</v>
      </c>
      <c r="D31" s="28">
        <v>19712.400000000001</v>
      </c>
      <c r="E31" s="28">
        <v>24806.2</v>
      </c>
      <c r="F31" s="28">
        <v>3266.8</v>
      </c>
      <c r="G31" s="19">
        <v>27843.1</v>
      </c>
    </row>
    <row r="32" spans="1:7" ht="13" thickBot="1" x14ac:dyDescent="0.2">
      <c r="A32" s="20">
        <v>900</v>
      </c>
      <c r="B32" s="21" t="s">
        <v>82</v>
      </c>
      <c r="C32" s="22">
        <v>0</v>
      </c>
      <c r="D32" s="23">
        <v>0</v>
      </c>
      <c r="E32" s="23">
        <v>0</v>
      </c>
      <c r="F32" s="23">
        <v>0</v>
      </c>
      <c r="G32" s="24">
        <v>0</v>
      </c>
    </row>
    <row r="33" spans="1:7" ht="13" thickTop="1" x14ac:dyDescent="0.15">
      <c r="A33" s="25">
        <v>901</v>
      </c>
      <c r="B33" s="26" t="s">
        <v>5</v>
      </c>
      <c r="C33" s="27">
        <v>0</v>
      </c>
      <c r="D33" s="28">
        <v>0</v>
      </c>
      <c r="E33" s="28">
        <v>0</v>
      </c>
      <c r="F33" s="28">
        <v>0</v>
      </c>
      <c r="G33" s="19">
        <v>0</v>
      </c>
    </row>
    <row r="34" spans="1:7" x14ac:dyDescent="0.15">
      <c r="A34" s="25">
        <v>902</v>
      </c>
      <c r="B34" s="26" t="s">
        <v>4</v>
      </c>
      <c r="C34" s="27">
        <v>0</v>
      </c>
      <c r="D34" s="28">
        <v>0</v>
      </c>
      <c r="E34" s="28">
        <v>0</v>
      </c>
      <c r="F34" s="28">
        <v>0</v>
      </c>
      <c r="G34" s="19">
        <v>0</v>
      </c>
    </row>
    <row r="35" spans="1:7" ht="13" thickBot="1" x14ac:dyDescent="0.2">
      <c r="A35" s="20">
        <v>1000</v>
      </c>
      <c r="B35" s="21" t="s">
        <v>83</v>
      </c>
      <c r="C35" s="22">
        <v>0</v>
      </c>
      <c r="D35" s="23">
        <v>0</v>
      </c>
      <c r="E35" s="23">
        <v>0</v>
      </c>
      <c r="F35" s="23">
        <v>0</v>
      </c>
      <c r="G35" s="24">
        <v>0</v>
      </c>
    </row>
    <row r="36" spans="1:7" ht="13" thickTop="1" x14ac:dyDescent="0.15">
      <c r="A36" s="25">
        <v>1001</v>
      </c>
      <c r="B36" s="26" t="s">
        <v>5</v>
      </c>
      <c r="C36" s="27">
        <v>0</v>
      </c>
      <c r="D36" s="28">
        <v>0</v>
      </c>
      <c r="E36" s="28">
        <v>0</v>
      </c>
      <c r="F36" s="28">
        <v>0</v>
      </c>
      <c r="G36" s="19">
        <v>0</v>
      </c>
    </row>
    <row r="37" spans="1:7" x14ac:dyDescent="0.15">
      <c r="A37" s="25">
        <v>1002</v>
      </c>
      <c r="B37" s="26" t="s">
        <v>4</v>
      </c>
      <c r="C37" s="27">
        <v>0</v>
      </c>
      <c r="D37" s="28">
        <v>0</v>
      </c>
      <c r="E37" s="28">
        <v>0</v>
      </c>
      <c r="F37" s="28">
        <v>0</v>
      </c>
      <c r="G37" s="19">
        <v>0</v>
      </c>
    </row>
    <row r="38" spans="1:7" ht="13" thickBot="1" x14ac:dyDescent="0.2">
      <c r="A38" s="20">
        <v>1100</v>
      </c>
      <c r="B38" s="21" t="s">
        <v>84</v>
      </c>
      <c r="C38" s="22">
        <v>1683.5</v>
      </c>
      <c r="D38" s="23">
        <v>2714.8</v>
      </c>
      <c r="E38" s="23">
        <v>2941.4</v>
      </c>
      <c r="F38" s="23">
        <v>-85.6</v>
      </c>
      <c r="G38" s="24">
        <v>1371.3000000000002</v>
      </c>
    </row>
    <row r="39" spans="1:7" ht="13" thickTop="1" x14ac:dyDescent="0.15">
      <c r="A39" s="25">
        <v>1101</v>
      </c>
      <c r="B39" s="26" t="s">
        <v>5</v>
      </c>
      <c r="C39" s="27">
        <v>0</v>
      </c>
      <c r="D39" s="28">
        <v>0</v>
      </c>
      <c r="E39" s="28">
        <v>0</v>
      </c>
      <c r="F39" s="28">
        <v>0</v>
      </c>
      <c r="G39" s="19">
        <v>0</v>
      </c>
    </row>
    <row r="40" spans="1:7" ht="13" thickBot="1" x14ac:dyDescent="0.2">
      <c r="A40" s="29">
        <v>1102</v>
      </c>
      <c r="B40" s="30" t="s">
        <v>4</v>
      </c>
      <c r="C40" s="31">
        <v>1683.5</v>
      </c>
      <c r="D40" s="32">
        <v>2714.8</v>
      </c>
      <c r="E40" s="32">
        <v>2941.4</v>
      </c>
      <c r="F40" s="32">
        <v>-85.6</v>
      </c>
      <c r="G40" s="33">
        <v>1371.3000000000002</v>
      </c>
    </row>
    <row r="41" spans="1:7" x14ac:dyDescent="0.15">
      <c r="A41" s="4" t="s">
        <v>85</v>
      </c>
    </row>
    <row r="42" spans="1:7" x14ac:dyDescent="0.15">
      <c r="A42" s="34" t="s">
        <v>86</v>
      </c>
      <c r="B42" s="35" t="s">
        <v>87</v>
      </c>
    </row>
    <row r="43" spans="1:7" x14ac:dyDescent="0.15">
      <c r="A43" s="34" t="s">
        <v>88</v>
      </c>
      <c r="B43" s="35" t="s">
        <v>89</v>
      </c>
    </row>
    <row r="44" spans="1:7" x14ac:dyDescent="0.15">
      <c r="A44" s="4"/>
      <c r="B44" s="36"/>
      <c r="C44" s="36"/>
      <c r="D44" s="36"/>
      <c r="E44" s="36"/>
      <c r="F44" s="36"/>
      <c r="G44" s="36"/>
    </row>
    <row r="45" spans="1:7" x14ac:dyDescent="0.15">
      <c r="A45" s="4"/>
      <c r="B45" s="36"/>
      <c r="C45" s="36"/>
      <c r="D45" s="36"/>
      <c r="E45" s="36"/>
      <c r="F45" s="36"/>
      <c r="G45" s="36"/>
    </row>
    <row r="46" spans="1:7" x14ac:dyDescent="0.15">
      <c r="A46" s="4"/>
      <c r="B46" s="36"/>
      <c r="C46" s="36"/>
      <c r="D46" s="36"/>
      <c r="E46" s="36"/>
      <c r="F46" s="36"/>
      <c r="G46" s="36"/>
    </row>
    <row r="47" spans="1:7" x14ac:dyDescent="0.15">
      <c r="A47" s="4"/>
      <c r="B47" s="36"/>
      <c r="C47" s="36"/>
      <c r="D47" s="36"/>
      <c r="E47" s="36"/>
      <c r="F47" s="36"/>
      <c r="G47" s="36"/>
    </row>
    <row r="48" spans="1:7" x14ac:dyDescent="0.15">
      <c r="A48" s="4"/>
      <c r="B48" s="36"/>
      <c r="C48" s="36"/>
      <c r="D48" s="36"/>
      <c r="E48" s="36"/>
      <c r="F48" s="36"/>
      <c r="G48" s="36"/>
    </row>
    <row r="49" spans="1:7" x14ac:dyDescent="0.15">
      <c r="A49" s="4"/>
      <c r="B49" s="36"/>
      <c r="C49" s="36"/>
      <c r="D49" s="36"/>
      <c r="E49" s="36"/>
      <c r="F49" s="36"/>
      <c r="G49" s="36"/>
    </row>
    <row r="50" spans="1:7" x14ac:dyDescent="0.15">
      <c r="A50" s="4"/>
      <c r="B50" s="36"/>
      <c r="C50" s="36"/>
      <c r="D50" s="36"/>
      <c r="E50" s="36"/>
      <c r="F50" s="36"/>
      <c r="G50" s="36"/>
    </row>
    <row r="51" spans="1:7" x14ac:dyDescent="0.15">
      <c r="A51" s="4"/>
      <c r="B51" s="36"/>
      <c r="C51" s="36"/>
      <c r="D51" s="36"/>
      <c r="E51" s="36"/>
      <c r="F51" s="36"/>
      <c r="G51" s="36"/>
    </row>
    <row r="52" spans="1:7" x14ac:dyDescent="0.15">
      <c r="A52" s="4"/>
      <c r="B52" s="36"/>
      <c r="C52" s="36"/>
      <c r="D52" s="36"/>
      <c r="E52" s="36"/>
      <c r="F52" s="36"/>
      <c r="G52" s="36"/>
    </row>
    <row r="53" spans="1:7" x14ac:dyDescent="0.15">
      <c r="A53" s="4"/>
    </row>
    <row r="54" spans="1:7" x14ac:dyDescent="0.15">
      <c r="A54" s="4"/>
    </row>
    <row r="55" spans="1:7" x14ac:dyDescent="0.15">
      <c r="A55" s="4"/>
    </row>
    <row r="56" spans="1:7" x14ac:dyDescent="0.15">
      <c r="A56" s="4"/>
    </row>
    <row r="57" spans="1:7" x14ac:dyDescent="0.15">
      <c r="A57" s="4"/>
    </row>
    <row r="58" spans="1:7" x14ac:dyDescent="0.15">
      <c r="A58" s="4"/>
    </row>
    <row r="59" spans="1:7" x14ac:dyDescent="0.15">
      <c r="A59" s="4"/>
    </row>
    <row r="60" spans="1:7" x14ac:dyDescent="0.15">
      <c r="A60" s="4"/>
    </row>
    <row r="61" spans="1:7" x14ac:dyDescent="0.15">
      <c r="A61" s="4"/>
    </row>
    <row r="62" spans="1:7" x14ac:dyDescent="0.15">
      <c r="A62" s="4"/>
    </row>
    <row r="63" spans="1:7" x14ac:dyDescent="0.15">
      <c r="A63" s="4"/>
    </row>
    <row r="64" spans="1:7" x14ac:dyDescent="0.15">
      <c r="A64" s="4"/>
    </row>
    <row r="65" spans="1:1" x14ac:dyDescent="0.15">
      <c r="A65" s="4"/>
    </row>
    <row r="66" spans="1:1" x14ac:dyDescent="0.15">
      <c r="A66" s="4"/>
    </row>
    <row r="67" spans="1:1" x14ac:dyDescent="0.15">
      <c r="A67" s="4"/>
    </row>
    <row r="68" spans="1:1" x14ac:dyDescent="0.15">
      <c r="A68" s="4"/>
    </row>
    <row r="69" spans="1:1" x14ac:dyDescent="0.15">
      <c r="A69" s="4"/>
    </row>
    <row r="70" spans="1:1" x14ac:dyDescent="0.15">
      <c r="A70" s="4"/>
    </row>
    <row r="71" spans="1:1" x14ac:dyDescent="0.15">
      <c r="A71" s="4"/>
    </row>
    <row r="72" spans="1:1" x14ac:dyDescent="0.15">
      <c r="A72" s="4"/>
    </row>
    <row r="73" spans="1:1" x14ac:dyDescent="0.15">
      <c r="A73" s="4"/>
    </row>
    <row r="74" spans="1:1" x14ac:dyDescent="0.15">
      <c r="A74" s="4"/>
    </row>
    <row r="75" spans="1:1" x14ac:dyDescent="0.15">
      <c r="A75" s="4"/>
    </row>
    <row r="76" spans="1:1" x14ac:dyDescent="0.15">
      <c r="A76" s="4"/>
    </row>
    <row r="77" spans="1:1" x14ac:dyDescent="0.15">
      <c r="A77" s="4"/>
    </row>
    <row r="78" spans="1:1" x14ac:dyDescent="0.15">
      <c r="A78" s="4"/>
    </row>
    <row r="79" spans="1:1" x14ac:dyDescent="0.15">
      <c r="A79" s="4"/>
    </row>
    <row r="80" spans="1:1" x14ac:dyDescent="0.15">
      <c r="A80" s="4"/>
    </row>
    <row r="81" spans="1:1" x14ac:dyDescent="0.15">
      <c r="A81" s="4"/>
    </row>
    <row r="82" spans="1:1" x14ac:dyDescent="0.15">
      <c r="A82" s="4"/>
    </row>
    <row r="83" spans="1:1" x14ac:dyDescent="0.15">
      <c r="A83" s="4"/>
    </row>
    <row r="84" spans="1:1" x14ac:dyDescent="0.15">
      <c r="A84" s="4"/>
    </row>
    <row r="85" spans="1:1" x14ac:dyDescent="0.15">
      <c r="A85" s="4"/>
    </row>
    <row r="86" spans="1:1" x14ac:dyDescent="0.15">
      <c r="A86" s="4"/>
    </row>
    <row r="87" spans="1:1" x14ac:dyDescent="0.15">
      <c r="A87" s="4"/>
    </row>
    <row r="88" spans="1:1" x14ac:dyDescent="0.15">
      <c r="A88" s="4"/>
    </row>
    <row r="89" spans="1:1" x14ac:dyDescent="0.15">
      <c r="A89" s="4"/>
    </row>
    <row r="90" spans="1:1" x14ac:dyDescent="0.15">
      <c r="A90" s="4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  <row r="125" spans="1:1" x14ac:dyDescent="0.15">
      <c r="A125" s="37"/>
    </row>
    <row r="126" spans="1:1" x14ac:dyDescent="0.15">
      <c r="A126" s="37"/>
    </row>
    <row r="127" spans="1:1" x14ac:dyDescent="0.15">
      <c r="A127" s="37"/>
    </row>
    <row r="128" spans="1:1" x14ac:dyDescent="0.15">
      <c r="A128" s="37"/>
    </row>
    <row r="129" spans="1:1" x14ac:dyDescent="0.15">
      <c r="A129" s="37"/>
    </row>
    <row r="130" spans="1:1" x14ac:dyDescent="0.15">
      <c r="A130" s="37"/>
    </row>
    <row r="131" spans="1:1" x14ac:dyDescent="0.15">
      <c r="A131" s="37"/>
    </row>
    <row r="132" spans="1:1" x14ac:dyDescent="0.15">
      <c r="A132" s="37"/>
    </row>
    <row r="133" spans="1:1" x14ac:dyDescent="0.15">
      <c r="A133" s="37"/>
    </row>
    <row r="134" spans="1:1" x14ac:dyDescent="0.15">
      <c r="A134" s="37"/>
    </row>
    <row r="135" spans="1:1" x14ac:dyDescent="0.15">
      <c r="A135" s="37"/>
    </row>
    <row r="136" spans="1:1" x14ac:dyDescent="0.15">
      <c r="A136" s="37"/>
    </row>
    <row r="137" spans="1:1" x14ac:dyDescent="0.15">
      <c r="A137" s="37"/>
    </row>
    <row r="138" spans="1:1" x14ac:dyDescent="0.15">
      <c r="A138" s="37"/>
    </row>
    <row r="139" spans="1:1" x14ac:dyDescent="0.15">
      <c r="A139" s="37"/>
    </row>
    <row r="140" spans="1:1" x14ac:dyDescent="0.15">
      <c r="A140" s="37"/>
    </row>
    <row r="141" spans="1:1" x14ac:dyDescent="0.15">
      <c r="A141" s="37"/>
    </row>
    <row r="142" spans="1:1" x14ac:dyDescent="0.15">
      <c r="A142" s="37"/>
    </row>
    <row r="143" spans="1:1" x14ac:dyDescent="0.15">
      <c r="A143" s="37"/>
    </row>
    <row r="144" spans="1:1" x14ac:dyDescent="0.15">
      <c r="A144" s="37"/>
    </row>
    <row r="145" spans="1:1" x14ac:dyDescent="0.15">
      <c r="A145" s="37"/>
    </row>
    <row r="146" spans="1:1" x14ac:dyDescent="0.15">
      <c r="A146" s="37"/>
    </row>
    <row r="147" spans="1:1" x14ac:dyDescent="0.15">
      <c r="A147" s="37"/>
    </row>
    <row r="148" spans="1:1" x14ac:dyDescent="0.15">
      <c r="A148" s="37"/>
    </row>
    <row r="149" spans="1:1" x14ac:dyDescent="0.15">
      <c r="A149" s="37"/>
    </row>
    <row r="150" spans="1:1" x14ac:dyDescent="0.15">
      <c r="A150" s="37"/>
    </row>
    <row r="151" spans="1:1" x14ac:dyDescent="0.15">
      <c r="A151" s="37"/>
    </row>
    <row r="152" spans="1:1" x14ac:dyDescent="0.15">
      <c r="A152" s="37"/>
    </row>
    <row r="153" spans="1:1" x14ac:dyDescent="0.15">
      <c r="A153" s="37"/>
    </row>
    <row r="154" spans="1:1" x14ac:dyDescent="0.15">
      <c r="A154" s="37"/>
    </row>
    <row r="155" spans="1:1" x14ac:dyDescent="0.15">
      <c r="A155" s="37"/>
    </row>
    <row r="156" spans="1:1" x14ac:dyDescent="0.15">
      <c r="A156" s="37"/>
    </row>
    <row r="157" spans="1:1" x14ac:dyDescent="0.15">
      <c r="A157" s="37"/>
    </row>
    <row r="158" spans="1:1" x14ac:dyDescent="0.15">
      <c r="A158" s="37"/>
    </row>
    <row r="159" spans="1:1" x14ac:dyDescent="0.15">
      <c r="A159" s="37"/>
    </row>
    <row r="160" spans="1:1" x14ac:dyDescent="0.15">
      <c r="A160" s="37"/>
    </row>
    <row r="161" spans="1:1" x14ac:dyDescent="0.15">
      <c r="A161" s="37"/>
    </row>
    <row r="162" spans="1:1" x14ac:dyDescent="0.15">
      <c r="A162" s="37"/>
    </row>
    <row r="163" spans="1:1" x14ac:dyDescent="0.15">
      <c r="A163" s="37"/>
    </row>
    <row r="164" spans="1:1" x14ac:dyDescent="0.15">
      <c r="A164" s="37"/>
    </row>
    <row r="165" spans="1:1" x14ac:dyDescent="0.15">
      <c r="A165" s="37"/>
    </row>
    <row r="166" spans="1:1" x14ac:dyDescent="0.15">
      <c r="A166" s="37"/>
    </row>
    <row r="167" spans="1:1" x14ac:dyDescent="0.15">
      <c r="A167" s="37"/>
    </row>
    <row r="168" spans="1:1" x14ac:dyDescent="0.15">
      <c r="A168" s="37"/>
    </row>
    <row r="169" spans="1:1" x14ac:dyDescent="0.15">
      <c r="A169" s="37"/>
    </row>
    <row r="170" spans="1:1" x14ac:dyDescent="0.15">
      <c r="A170" s="37"/>
    </row>
    <row r="171" spans="1:1" x14ac:dyDescent="0.15">
      <c r="A171" s="37"/>
    </row>
    <row r="172" spans="1:1" x14ac:dyDescent="0.15">
      <c r="A172" s="37"/>
    </row>
    <row r="173" spans="1:1" x14ac:dyDescent="0.15">
      <c r="A173" s="37"/>
    </row>
    <row r="174" spans="1:1" x14ac:dyDescent="0.15">
      <c r="A174" s="37"/>
    </row>
    <row r="175" spans="1:1" x14ac:dyDescent="0.15">
      <c r="A175" s="37"/>
    </row>
    <row r="176" spans="1:1" x14ac:dyDescent="0.15">
      <c r="A176" s="37"/>
    </row>
    <row r="177" spans="1:1" x14ac:dyDescent="0.15">
      <c r="A177" s="37"/>
    </row>
    <row r="178" spans="1:1" x14ac:dyDescent="0.15">
      <c r="A178" s="37"/>
    </row>
    <row r="179" spans="1:1" x14ac:dyDescent="0.15">
      <c r="A179" s="37"/>
    </row>
    <row r="180" spans="1:1" x14ac:dyDescent="0.15">
      <c r="A180" s="37"/>
    </row>
    <row r="181" spans="1:1" x14ac:dyDescent="0.15">
      <c r="A181" s="37"/>
    </row>
    <row r="182" spans="1:1" x14ac:dyDescent="0.15">
      <c r="A182" s="37"/>
    </row>
    <row r="183" spans="1:1" x14ac:dyDescent="0.15">
      <c r="A183" s="37"/>
    </row>
    <row r="184" spans="1:1" x14ac:dyDescent="0.15">
      <c r="A184" s="37"/>
    </row>
    <row r="185" spans="1:1" x14ac:dyDescent="0.15">
      <c r="A185" s="37"/>
    </row>
    <row r="186" spans="1:1" x14ac:dyDescent="0.15">
      <c r="A186" s="37"/>
    </row>
    <row r="187" spans="1:1" x14ac:dyDescent="0.15">
      <c r="A187" s="37"/>
    </row>
    <row r="188" spans="1:1" x14ac:dyDescent="0.15">
      <c r="A188" s="37"/>
    </row>
    <row r="189" spans="1:1" x14ac:dyDescent="0.15">
      <c r="A189" s="37"/>
    </row>
    <row r="190" spans="1:1" x14ac:dyDescent="0.15">
      <c r="A190" s="37"/>
    </row>
    <row r="191" spans="1:1" x14ac:dyDescent="0.15">
      <c r="A191" s="37"/>
    </row>
    <row r="192" spans="1:1" x14ac:dyDescent="0.15">
      <c r="A192" s="37"/>
    </row>
    <row r="193" spans="1:1" x14ac:dyDescent="0.15">
      <c r="A193" s="37"/>
    </row>
    <row r="194" spans="1:1" x14ac:dyDescent="0.15">
      <c r="A194" s="37"/>
    </row>
    <row r="195" spans="1:1" x14ac:dyDescent="0.15">
      <c r="A195" s="37"/>
    </row>
    <row r="196" spans="1:1" x14ac:dyDescent="0.15">
      <c r="A196" s="37"/>
    </row>
    <row r="197" spans="1:1" x14ac:dyDescent="0.15">
      <c r="A197" s="37"/>
    </row>
    <row r="198" spans="1:1" x14ac:dyDescent="0.15">
      <c r="A198" s="37"/>
    </row>
    <row r="199" spans="1:1" x14ac:dyDescent="0.15">
      <c r="A199" s="37"/>
    </row>
    <row r="200" spans="1:1" x14ac:dyDescent="0.15">
      <c r="A200" s="37"/>
    </row>
    <row r="201" spans="1:1" x14ac:dyDescent="0.15">
      <c r="A201" s="37"/>
    </row>
    <row r="202" spans="1:1" x14ac:dyDescent="0.15">
      <c r="A202" s="37"/>
    </row>
    <row r="203" spans="1:1" x14ac:dyDescent="0.15">
      <c r="A203" s="37"/>
    </row>
    <row r="204" spans="1:1" x14ac:dyDescent="0.15">
      <c r="A204" s="37"/>
    </row>
    <row r="205" spans="1:1" x14ac:dyDescent="0.15">
      <c r="A205" s="37"/>
    </row>
    <row r="206" spans="1:1" x14ac:dyDescent="0.15">
      <c r="A206" s="37"/>
    </row>
    <row r="207" spans="1:1" x14ac:dyDescent="0.15">
      <c r="A207" s="37"/>
    </row>
    <row r="208" spans="1:1" x14ac:dyDescent="0.15">
      <c r="A208" s="37"/>
    </row>
    <row r="209" spans="1:1" x14ac:dyDescent="0.15">
      <c r="A209" s="37"/>
    </row>
    <row r="210" spans="1:1" x14ac:dyDescent="0.15">
      <c r="A210" s="37"/>
    </row>
    <row r="211" spans="1:1" x14ac:dyDescent="0.15">
      <c r="A211" s="37"/>
    </row>
    <row r="212" spans="1:1" x14ac:dyDescent="0.15">
      <c r="A212" s="37"/>
    </row>
    <row r="213" spans="1:1" x14ac:dyDescent="0.15">
      <c r="A213" s="37"/>
    </row>
    <row r="214" spans="1:1" x14ac:dyDescent="0.15">
      <c r="A214" s="37"/>
    </row>
    <row r="215" spans="1:1" x14ac:dyDescent="0.15">
      <c r="A215" s="37"/>
    </row>
    <row r="216" spans="1:1" x14ac:dyDescent="0.15">
      <c r="A216" s="37"/>
    </row>
    <row r="217" spans="1:1" x14ac:dyDescent="0.15">
      <c r="A217" s="37"/>
    </row>
    <row r="218" spans="1:1" x14ac:dyDescent="0.15">
      <c r="A218" s="37"/>
    </row>
    <row r="219" spans="1:1" x14ac:dyDescent="0.15">
      <c r="A219" s="37"/>
    </row>
    <row r="220" spans="1:1" x14ac:dyDescent="0.15">
      <c r="A220" s="37"/>
    </row>
    <row r="221" spans="1:1" x14ac:dyDescent="0.15">
      <c r="A221" s="37"/>
    </row>
    <row r="222" spans="1:1" x14ac:dyDescent="0.15">
      <c r="A222" s="37"/>
    </row>
    <row r="223" spans="1:1" x14ac:dyDescent="0.15">
      <c r="A223" s="37"/>
    </row>
    <row r="224" spans="1:1" x14ac:dyDescent="0.15">
      <c r="A224" s="37"/>
    </row>
    <row r="225" spans="1:1" x14ac:dyDescent="0.15">
      <c r="A225" s="37"/>
    </row>
    <row r="226" spans="1:1" x14ac:dyDescent="0.15">
      <c r="A226" s="37"/>
    </row>
    <row r="227" spans="1:1" x14ac:dyDescent="0.15">
      <c r="A227" s="37"/>
    </row>
    <row r="228" spans="1:1" x14ac:dyDescent="0.15">
      <c r="A228" s="37"/>
    </row>
    <row r="229" spans="1:1" x14ac:dyDescent="0.15">
      <c r="A229" s="37"/>
    </row>
    <row r="230" spans="1:1" x14ac:dyDescent="0.15">
      <c r="A230" s="37"/>
    </row>
    <row r="231" spans="1:1" x14ac:dyDescent="0.15">
      <c r="A231" s="37"/>
    </row>
    <row r="232" spans="1:1" x14ac:dyDescent="0.15">
      <c r="A232" s="37"/>
    </row>
    <row r="233" spans="1:1" x14ac:dyDescent="0.15">
      <c r="A233" s="37"/>
    </row>
    <row r="234" spans="1:1" x14ac:dyDescent="0.15">
      <c r="A234" s="37"/>
    </row>
    <row r="235" spans="1:1" x14ac:dyDescent="0.15">
      <c r="A235" s="37"/>
    </row>
    <row r="236" spans="1:1" x14ac:dyDescent="0.15">
      <c r="A236" s="37"/>
    </row>
    <row r="237" spans="1:1" x14ac:dyDescent="0.15">
      <c r="A237" s="37"/>
    </row>
    <row r="238" spans="1:1" x14ac:dyDescent="0.15">
      <c r="A238" s="37"/>
    </row>
    <row r="239" spans="1:1" x14ac:dyDescent="0.15">
      <c r="A239" s="37"/>
    </row>
    <row r="240" spans="1:1" x14ac:dyDescent="0.15">
      <c r="A240" s="37"/>
    </row>
    <row r="241" spans="1:1" x14ac:dyDescent="0.15">
      <c r="A241" s="37"/>
    </row>
    <row r="242" spans="1:1" x14ac:dyDescent="0.15">
      <c r="A242" s="37"/>
    </row>
    <row r="243" spans="1:1" x14ac:dyDescent="0.15">
      <c r="A243" s="37"/>
    </row>
    <row r="244" spans="1:1" x14ac:dyDescent="0.15">
      <c r="A244" s="37"/>
    </row>
    <row r="245" spans="1:1" x14ac:dyDescent="0.15">
      <c r="A245" s="37"/>
    </row>
    <row r="246" spans="1:1" x14ac:dyDescent="0.15">
      <c r="A246" s="37"/>
    </row>
    <row r="247" spans="1:1" x14ac:dyDescent="0.15">
      <c r="A247" s="37"/>
    </row>
    <row r="248" spans="1:1" x14ac:dyDescent="0.15">
      <c r="A248" s="37"/>
    </row>
    <row r="249" spans="1:1" x14ac:dyDescent="0.15">
      <c r="A249" s="37"/>
    </row>
    <row r="250" spans="1:1" x14ac:dyDescent="0.15">
      <c r="A250" s="37"/>
    </row>
    <row r="251" spans="1:1" x14ac:dyDescent="0.15">
      <c r="A251" s="37"/>
    </row>
    <row r="252" spans="1:1" x14ac:dyDescent="0.15">
      <c r="A252" s="37"/>
    </row>
    <row r="253" spans="1:1" x14ac:dyDescent="0.15">
      <c r="A253" s="37"/>
    </row>
    <row r="254" spans="1:1" x14ac:dyDescent="0.15">
      <c r="A254" s="37"/>
    </row>
    <row r="255" spans="1:1" x14ac:dyDescent="0.15">
      <c r="A255" s="37"/>
    </row>
    <row r="256" spans="1:1" x14ac:dyDescent="0.15">
      <c r="A256" s="37"/>
    </row>
    <row r="257" spans="1:1" x14ac:dyDescent="0.15">
      <c r="A257" s="37"/>
    </row>
    <row r="258" spans="1:1" x14ac:dyDescent="0.15">
      <c r="A258" s="37"/>
    </row>
    <row r="259" spans="1:1" x14ac:dyDescent="0.15">
      <c r="A259" s="37"/>
    </row>
    <row r="260" spans="1:1" x14ac:dyDescent="0.15">
      <c r="A260" s="37"/>
    </row>
    <row r="261" spans="1:1" x14ac:dyDescent="0.15">
      <c r="A261" s="37"/>
    </row>
    <row r="262" spans="1:1" x14ac:dyDescent="0.15">
      <c r="A262" s="37"/>
    </row>
    <row r="263" spans="1:1" x14ac:dyDescent="0.15">
      <c r="A263" s="37"/>
    </row>
    <row r="264" spans="1:1" x14ac:dyDescent="0.15">
      <c r="A264" s="37"/>
    </row>
    <row r="265" spans="1:1" x14ac:dyDescent="0.15">
      <c r="A265" s="37"/>
    </row>
    <row r="266" spans="1:1" x14ac:dyDescent="0.15">
      <c r="A266" s="37"/>
    </row>
    <row r="267" spans="1:1" x14ac:dyDescent="0.15">
      <c r="A267" s="37"/>
    </row>
    <row r="268" spans="1:1" x14ac:dyDescent="0.15">
      <c r="A268" s="37"/>
    </row>
    <row r="269" spans="1:1" x14ac:dyDescent="0.15">
      <c r="A269" s="37"/>
    </row>
    <row r="270" spans="1:1" x14ac:dyDescent="0.15">
      <c r="A270" s="37"/>
    </row>
    <row r="271" spans="1:1" x14ac:dyDescent="0.15">
      <c r="A271" s="37"/>
    </row>
    <row r="272" spans="1:1" x14ac:dyDescent="0.15">
      <c r="A272" s="37"/>
    </row>
    <row r="273" spans="1:1" x14ac:dyDescent="0.15">
      <c r="A273" s="37"/>
    </row>
    <row r="274" spans="1:1" x14ac:dyDescent="0.15">
      <c r="A274" s="37"/>
    </row>
    <row r="275" spans="1:1" x14ac:dyDescent="0.15">
      <c r="A275" s="37"/>
    </row>
    <row r="276" spans="1:1" x14ac:dyDescent="0.15">
      <c r="A276" s="37"/>
    </row>
    <row r="277" spans="1:1" x14ac:dyDescent="0.15">
      <c r="A277" s="37"/>
    </row>
    <row r="278" spans="1:1" x14ac:dyDescent="0.15">
      <c r="A278" s="37"/>
    </row>
    <row r="279" spans="1:1" x14ac:dyDescent="0.15">
      <c r="A279" s="37"/>
    </row>
    <row r="280" spans="1:1" x14ac:dyDescent="0.15">
      <c r="A280" s="37"/>
    </row>
    <row r="281" spans="1:1" x14ac:dyDescent="0.15">
      <c r="A281" s="37"/>
    </row>
    <row r="282" spans="1:1" x14ac:dyDescent="0.15">
      <c r="A282" s="37"/>
    </row>
    <row r="283" spans="1:1" x14ac:dyDescent="0.15">
      <c r="A283" s="37"/>
    </row>
    <row r="284" spans="1:1" x14ac:dyDescent="0.15">
      <c r="A284" s="37"/>
    </row>
    <row r="285" spans="1:1" x14ac:dyDescent="0.15">
      <c r="A285" s="37"/>
    </row>
    <row r="286" spans="1:1" x14ac:dyDescent="0.15">
      <c r="A286" s="37"/>
    </row>
    <row r="287" spans="1:1" x14ac:dyDescent="0.15">
      <c r="A287" s="37"/>
    </row>
    <row r="288" spans="1:1" x14ac:dyDescent="0.15">
      <c r="A288" s="37"/>
    </row>
    <row r="289" spans="1:1" x14ac:dyDescent="0.15">
      <c r="A289" s="37"/>
    </row>
    <row r="290" spans="1:1" x14ac:dyDescent="0.15">
      <c r="A290" s="37"/>
    </row>
    <row r="291" spans="1:1" x14ac:dyDescent="0.15">
      <c r="A291" s="37"/>
    </row>
    <row r="292" spans="1:1" x14ac:dyDescent="0.15">
      <c r="A292" s="37"/>
    </row>
    <row r="293" spans="1:1" x14ac:dyDescent="0.15">
      <c r="A293" s="37"/>
    </row>
    <row r="294" spans="1:1" x14ac:dyDescent="0.15">
      <c r="A294" s="37"/>
    </row>
    <row r="295" spans="1:1" x14ac:dyDescent="0.15">
      <c r="A295" s="37"/>
    </row>
    <row r="296" spans="1:1" x14ac:dyDescent="0.15">
      <c r="A296" s="37"/>
    </row>
    <row r="297" spans="1:1" x14ac:dyDescent="0.15">
      <c r="A297" s="37"/>
    </row>
    <row r="298" spans="1:1" x14ac:dyDescent="0.15">
      <c r="A298" s="37"/>
    </row>
    <row r="299" spans="1:1" x14ac:dyDescent="0.15">
      <c r="A299" s="37"/>
    </row>
    <row r="300" spans="1:1" x14ac:dyDescent="0.15">
      <c r="A300" s="37"/>
    </row>
    <row r="301" spans="1:1" x14ac:dyDescent="0.15">
      <c r="A301" s="37"/>
    </row>
    <row r="302" spans="1:1" x14ac:dyDescent="0.15">
      <c r="A302" s="37"/>
    </row>
    <row r="303" spans="1:1" x14ac:dyDescent="0.15">
      <c r="A303" s="37"/>
    </row>
    <row r="304" spans="1:1" x14ac:dyDescent="0.15">
      <c r="A304" s="37"/>
    </row>
    <row r="305" spans="1:1" x14ac:dyDescent="0.15">
      <c r="A305" s="37"/>
    </row>
    <row r="306" spans="1:1" x14ac:dyDescent="0.15">
      <c r="A306" s="37"/>
    </row>
    <row r="307" spans="1:1" x14ac:dyDescent="0.15">
      <c r="A307" s="37"/>
    </row>
    <row r="308" spans="1:1" x14ac:dyDescent="0.15">
      <c r="A308" s="37"/>
    </row>
    <row r="309" spans="1:1" x14ac:dyDescent="0.15">
      <c r="A309" s="37"/>
    </row>
    <row r="310" spans="1:1" x14ac:dyDescent="0.15">
      <c r="A310" s="37"/>
    </row>
    <row r="311" spans="1:1" x14ac:dyDescent="0.15">
      <c r="A311" s="37"/>
    </row>
    <row r="312" spans="1:1" x14ac:dyDescent="0.15">
      <c r="A312" s="37"/>
    </row>
    <row r="313" spans="1:1" x14ac:dyDescent="0.15">
      <c r="A313" s="37"/>
    </row>
    <row r="314" spans="1:1" x14ac:dyDescent="0.15">
      <c r="A314" s="37"/>
    </row>
    <row r="315" spans="1:1" x14ac:dyDescent="0.15">
      <c r="A315" s="37"/>
    </row>
    <row r="316" spans="1:1" x14ac:dyDescent="0.15">
      <c r="A316" s="37"/>
    </row>
    <row r="317" spans="1:1" x14ac:dyDescent="0.15">
      <c r="A317" s="37"/>
    </row>
    <row r="318" spans="1:1" x14ac:dyDescent="0.15">
      <c r="A318" s="37"/>
    </row>
    <row r="319" spans="1:1" x14ac:dyDescent="0.15">
      <c r="A319" s="37"/>
    </row>
    <row r="320" spans="1:1" x14ac:dyDescent="0.15">
      <c r="A320" s="37"/>
    </row>
    <row r="321" spans="1:1" x14ac:dyDescent="0.15">
      <c r="A321" s="37"/>
    </row>
    <row r="322" spans="1:1" x14ac:dyDescent="0.15">
      <c r="A322" s="37"/>
    </row>
    <row r="323" spans="1:1" x14ac:dyDescent="0.15">
      <c r="A323" s="37"/>
    </row>
    <row r="324" spans="1:1" x14ac:dyDescent="0.15">
      <c r="A324" s="37"/>
    </row>
    <row r="325" spans="1:1" x14ac:dyDescent="0.15">
      <c r="A325" s="37"/>
    </row>
    <row r="326" spans="1:1" x14ac:dyDescent="0.15">
      <c r="A326" s="37"/>
    </row>
    <row r="327" spans="1:1" x14ac:dyDescent="0.15">
      <c r="A327" s="37"/>
    </row>
    <row r="328" spans="1:1" x14ac:dyDescent="0.15">
      <c r="A328" s="37"/>
    </row>
    <row r="329" spans="1:1" x14ac:dyDescent="0.15">
      <c r="A329" s="37"/>
    </row>
    <row r="330" spans="1:1" x14ac:dyDescent="0.15">
      <c r="A330" s="37"/>
    </row>
    <row r="331" spans="1:1" x14ac:dyDescent="0.15">
      <c r="A331" s="37"/>
    </row>
    <row r="332" spans="1:1" x14ac:dyDescent="0.15">
      <c r="A332" s="37"/>
    </row>
    <row r="333" spans="1:1" x14ac:dyDescent="0.15">
      <c r="A333" s="37"/>
    </row>
    <row r="334" spans="1:1" x14ac:dyDescent="0.15">
      <c r="A334" s="37"/>
    </row>
    <row r="335" spans="1:1" x14ac:dyDescent="0.15">
      <c r="A335" s="37"/>
    </row>
    <row r="336" spans="1:1" x14ac:dyDescent="0.15">
      <c r="A336" s="37"/>
    </row>
    <row r="337" spans="1:1" x14ac:dyDescent="0.15">
      <c r="A337" s="37"/>
    </row>
    <row r="338" spans="1:1" x14ac:dyDescent="0.15">
      <c r="A338" s="37"/>
    </row>
    <row r="339" spans="1:1" x14ac:dyDescent="0.15">
      <c r="A339" s="37"/>
    </row>
    <row r="340" spans="1:1" x14ac:dyDescent="0.15">
      <c r="A340" s="37"/>
    </row>
    <row r="341" spans="1:1" x14ac:dyDescent="0.15">
      <c r="A341" s="37"/>
    </row>
    <row r="342" spans="1:1" x14ac:dyDescent="0.15">
      <c r="A342" s="37"/>
    </row>
    <row r="343" spans="1:1" x14ac:dyDescent="0.15">
      <c r="A343" s="37"/>
    </row>
    <row r="344" spans="1:1" x14ac:dyDescent="0.15">
      <c r="A344" s="37"/>
    </row>
    <row r="345" spans="1:1" x14ac:dyDescent="0.15">
      <c r="A345" s="37"/>
    </row>
    <row r="346" spans="1:1" x14ac:dyDescent="0.15">
      <c r="A346" s="37"/>
    </row>
    <row r="347" spans="1:1" x14ac:dyDescent="0.15">
      <c r="A347" s="37"/>
    </row>
    <row r="348" spans="1:1" x14ac:dyDescent="0.15">
      <c r="A348" s="37"/>
    </row>
    <row r="349" spans="1:1" x14ac:dyDescent="0.15">
      <c r="A349" s="37"/>
    </row>
    <row r="350" spans="1:1" x14ac:dyDescent="0.15">
      <c r="A350" s="37"/>
    </row>
    <row r="351" spans="1:1" x14ac:dyDescent="0.15">
      <c r="A351" s="37"/>
    </row>
    <row r="352" spans="1:1" x14ac:dyDescent="0.15">
      <c r="A352" s="37"/>
    </row>
    <row r="353" spans="1:1" x14ac:dyDescent="0.15">
      <c r="A353" s="37"/>
    </row>
    <row r="354" spans="1:1" x14ac:dyDescent="0.15">
      <c r="A354" s="37"/>
    </row>
    <row r="355" spans="1:1" x14ac:dyDescent="0.15">
      <c r="A355" s="37"/>
    </row>
    <row r="356" spans="1:1" x14ac:dyDescent="0.15">
      <c r="A356" s="37"/>
    </row>
    <row r="357" spans="1:1" x14ac:dyDescent="0.15">
      <c r="A357" s="37"/>
    </row>
    <row r="358" spans="1:1" x14ac:dyDescent="0.15">
      <c r="A358" s="37"/>
    </row>
    <row r="359" spans="1:1" x14ac:dyDescent="0.15">
      <c r="A359" s="37"/>
    </row>
    <row r="360" spans="1:1" x14ac:dyDescent="0.15">
      <c r="A360" s="37"/>
    </row>
    <row r="361" spans="1:1" x14ac:dyDescent="0.15">
      <c r="A361" s="37"/>
    </row>
    <row r="362" spans="1:1" x14ac:dyDescent="0.15">
      <c r="A362" s="37"/>
    </row>
    <row r="363" spans="1:1" x14ac:dyDescent="0.15">
      <c r="A363" s="37"/>
    </row>
    <row r="364" spans="1:1" x14ac:dyDescent="0.15">
      <c r="A364" s="37"/>
    </row>
    <row r="365" spans="1:1" x14ac:dyDescent="0.15">
      <c r="A365" s="37"/>
    </row>
    <row r="366" spans="1:1" x14ac:dyDescent="0.15">
      <c r="A366" s="37"/>
    </row>
    <row r="367" spans="1:1" x14ac:dyDescent="0.15">
      <c r="A367" s="37"/>
    </row>
    <row r="368" spans="1:1" x14ac:dyDescent="0.15">
      <c r="A368" s="37"/>
    </row>
    <row r="369" spans="1:1" x14ac:dyDescent="0.15">
      <c r="A369" s="37"/>
    </row>
    <row r="370" spans="1:1" x14ac:dyDescent="0.15">
      <c r="A370" s="37"/>
    </row>
    <row r="371" spans="1:1" x14ac:dyDescent="0.15">
      <c r="A371" s="37"/>
    </row>
    <row r="372" spans="1:1" x14ac:dyDescent="0.15">
      <c r="A372" s="37"/>
    </row>
    <row r="373" spans="1:1" x14ac:dyDescent="0.15">
      <c r="A373" s="37"/>
    </row>
    <row r="374" spans="1:1" x14ac:dyDescent="0.15">
      <c r="A374" s="37"/>
    </row>
    <row r="375" spans="1:1" x14ac:dyDescent="0.15">
      <c r="A375" s="37"/>
    </row>
    <row r="376" spans="1:1" x14ac:dyDescent="0.15">
      <c r="A376" s="37"/>
    </row>
    <row r="377" spans="1:1" x14ac:dyDescent="0.15">
      <c r="A377" s="37"/>
    </row>
    <row r="378" spans="1:1" x14ac:dyDescent="0.15">
      <c r="A378" s="37"/>
    </row>
    <row r="379" spans="1:1" x14ac:dyDescent="0.15">
      <c r="A379" s="37"/>
    </row>
    <row r="380" spans="1:1" x14ac:dyDescent="0.15">
      <c r="A380" s="37"/>
    </row>
    <row r="381" spans="1:1" x14ac:dyDescent="0.15">
      <c r="A381" s="37"/>
    </row>
    <row r="382" spans="1:1" x14ac:dyDescent="0.15">
      <c r="A382" s="37"/>
    </row>
    <row r="383" spans="1:1" x14ac:dyDescent="0.15">
      <c r="A383" s="37"/>
    </row>
    <row r="384" spans="1:1" x14ac:dyDescent="0.15">
      <c r="A384" s="37"/>
    </row>
    <row r="385" spans="1:1" x14ac:dyDescent="0.15">
      <c r="A385" s="37"/>
    </row>
    <row r="386" spans="1:1" x14ac:dyDescent="0.15">
      <c r="A386" s="37"/>
    </row>
    <row r="387" spans="1:1" x14ac:dyDescent="0.15">
      <c r="A387" s="37"/>
    </row>
    <row r="388" spans="1:1" x14ac:dyDescent="0.15">
      <c r="A388" s="37"/>
    </row>
    <row r="389" spans="1:1" x14ac:dyDescent="0.15">
      <c r="A389" s="37"/>
    </row>
    <row r="390" spans="1:1" x14ac:dyDescent="0.15">
      <c r="A390" s="37"/>
    </row>
    <row r="391" spans="1:1" x14ac:dyDescent="0.15">
      <c r="A391" s="37"/>
    </row>
    <row r="392" spans="1:1" x14ac:dyDescent="0.15">
      <c r="A392" s="37"/>
    </row>
    <row r="393" spans="1:1" x14ac:dyDescent="0.15">
      <c r="A393" s="37"/>
    </row>
    <row r="394" spans="1:1" x14ac:dyDescent="0.15">
      <c r="A394" s="37"/>
    </row>
    <row r="395" spans="1:1" x14ac:dyDescent="0.15">
      <c r="A395" s="37"/>
    </row>
    <row r="396" spans="1:1" x14ac:dyDescent="0.15">
      <c r="A396" s="37"/>
    </row>
    <row r="397" spans="1:1" x14ac:dyDescent="0.15">
      <c r="A397" s="37"/>
    </row>
    <row r="398" spans="1:1" x14ac:dyDescent="0.15">
      <c r="A398" s="37"/>
    </row>
    <row r="399" spans="1:1" x14ac:dyDescent="0.15">
      <c r="A399" s="37"/>
    </row>
    <row r="400" spans="1:1" x14ac:dyDescent="0.15">
      <c r="A400" s="37"/>
    </row>
    <row r="401" spans="1:1" x14ac:dyDescent="0.15">
      <c r="A401" s="37"/>
    </row>
    <row r="402" spans="1:1" x14ac:dyDescent="0.15">
      <c r="A402" s="37"/>
    </row>
    <row r="403" spans="1:1" x14ac:dyDescent="0.15">
      <c r="A403" s="37"/>
    </row>
    <row r="404" spans="1:1" x14ac:dyDescent="0.15">
      <c r="A404" s="37"/>
    </row>
    <row r="405" spans="1:1" x14ac:dyDescent="0.15">
      <c r="A405" s="37"/>
    </row>
    <row r="406" spans="1:1" x14ac:dyDescent="0.15">
      <c r="A406" s="37"/>
    </row>
    <row r="407" spans="1:1" x14ac:dyDescent="0.15">
      <c r="A407" s="37"/>
    </row>
    <row r="408" spans="1:1" x14ac:dyDescent="0.15">
      <c r="A408" s="37"/>
    </row>
    <row r="409" spans="1:1" x14ac:dyDescent="0.15">
      <c r="A409" s="37"/>
    </row>
    <row r="410" spans="1:1" x14ac:dyDescent="0.15">
      <c r="A410" s="37"/>
    </row>
    <row r="411" spans="1:1" x14ac:dyDescent="0.15">
      <c r="A411" s="37"/>
    </row>
    <row r="412" spans="1:1" x14ac:dyDescent="0.15">
      <c r="A412" s="37"/>
    </row>
    <row r="413" spans="1:1" x14ac:dyDescent="0.15">
      <c r="A413" s="37"/>
    </row>
  </sheetData>
  <sheetProtection sheet="1" objects="1" scenarios="1"/>
  <mergeCells count="11">
    <mergeCell ref="A6:G6"/>
    <mergeCell ref="A1:G1"/>
    <mergeCell ref="A2:G2"/>
    <mergeCell ref="A3:G3"/>
    <mergeCell ref="A4:G4"/>
    <mergeCell ref="A5:G5"/>
    <mergeCell ref="C8:C9"/>
    <mergeCell ref="D8:D9"/>
    <mergeCell ref="E8:E9"/>
    <mergeCell ref="F8:F9"/>
    <mergeCell ref="G8:G9"/>
  </mergeCells>
  <printOptions horizontalCentered="1"/>
  <pageMargins left="0.2" right="0.23" top="0.39" bottom="0.28999999999999998" header="0.17" footer="0.28999999999999998"/>
  <pageSetup orientation="landscape" r:id="rId1"/>
  <headerFooter alignWithMargins="0"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6AA8D1ED25394791BC6904629B5CE2" ma:contentTypeVersion="11" ma:contentTypeDescription="Create a new document." ma:contentTypeScope="" ma:versionID="7012e06f7062803195aff8ebd99498dd">
  <xsd:schema xmlns:xsd="http://www.w3.org/2001/XMLSchema" xmlns:xs="http://www.w3.org/2001/XMLSchema" xmlns:p="http://schemas.microsoft.com/office/2006/metadata/properties" xmlns:ns2="edc46807-f1a3-4714-8217-6427de0ddc7a" xmlns:ns3="7df11453-da40-4578-85f0-e7dfd74dba18" targetNamespace="http://schemas.microsoft.com/office/2006/metadata/properties" ma:root="true" ma:fieldsID="20507df401f0be320da5473137e47d7d" ns2:_="" ns3:_="">
    <xsd:import namespace="edc46807-f1a3-4714-8217-6427de0ddc7a"/>
    <xsd:import namespace="7df11453-da40-4578-85f0-e7dfd74dba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c46807-f1a3-4714-8217-6427de0dd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f11453-da40-4578-85f0-e7dfd74dba1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FAAE94-7878-420D-8D46-A02C8647EB74}">
  <ds:schemaRefs>
    <ds:schemaRef ds:uri="http://schemas.microsoft.com/office/2006/metadata/properties"/>
    <ds:schemaRef ds:uri="7df11453-da40-4578-85f0-e7dfd74dba18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edc46807-f1a3-4714-8217-6427de0ddc7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74AC2ED-0F4E-42F4-BADC-91089F894E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4AF7CD-66CD-45E3-9295-EDD52D6A33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c46807-f1a3-4714-8217-6427de0ddc7a"/>
    <ds:schemaRef ds:uri="7df11453-da40-4578-85f0-e7dfd74dba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33</vt:i4>
      </vt:variant>
    </vt:vector>
  </HeadingPairs>
  <TitlesOfParts>
    <vt:vector size="50" baseType="lpstr">
      <vt:lpstr>Appendix A</vt:lpstr>
      <vt:lpstr>CSU</vt:lpstr>
      <vt:lpstr>EIU</vt:lpstr>
      <vt:lpstr>GSU</vt:lpstr>
      <vt:lpstr>ISU</vt:lpstr>
      <vt:lpstr>NEIU</vt:lpstr>
      <vt:lpstr>NIU</vt:lpstr>
      <vt:lpstr>SIUC</vt:lpstr>
      <vt:lpstr>SIUE</vt:lpstr>
      <vt:lpstr>SOM</vt:lpstr>
      <vt:lpstr>SIU System Office</vt:lpstr>
      <vt:lpstr>UI System Total</vt:lpstr>
      <vt:lpstr>UIC</vt:lpstr>
      <vt:lpstr>UIS</vt:lpstr>
      <vt:lpstr>UIUC</vt:lpstr>
      <vt:lpstr>UI System Office</vt:lpstr>
      <vt:lpstr>WIU</vt:lpstr>
      <vt:lpstr>'Appendix A'!Print_Area</vt:lpstr>
      <vt:lpstr>CSU!Print_Area</vt:lpstr>
      <vt:lpstr>EIU!Print_Area</vt:lpstr>
      <vt:lpstr>GSU!Print_Area</vt:lpstr>
      <vt:lpstr>ISU!Print_Area</vt:lpstr>
      <vt:lpstr>NEIU!Print_Area</vt:lpstr>
      <vt:lpstr>NIU!Print_Area</vt:lpstr>
      <vt:lpstr>'SIU System Office'!Print_Area</vt:lpstr>
      <vt:lpstr>SIUC!Print_Area</vt:lpstr>
      <vt:lpstr>SIUE!Print_Area</vt:lpstr>
      <vt:lpstr>SOM!Print_Area</vt:lpstr>
      <vt:lpstr>'UI System Office'!Print_Area</vt:lpstr>
      <vt:lpstr>'UI System Total'!Print_Area</vt:lpstr>
      <vt:lpstr>UIC!Print_Area</vt:lpstr>
      <vt:lpstr>UIS!Print_Area</vt:lpstr>
      <vt:lpstr>UIUC!Print_Area</vt:lpstr>
      <vt:lpstr>WIU!Print_Area</vt:lpstr>
      <vt:lpstr>EIU!Table12</vt:lpstr>
      <vt:lpstr>GSU!Table12</vt:lpstr>
      <vt:lpstr>ISU!Table12</vt:lpstr>
      <vt:lpstr>NEIU!Table12</vt:lpstr>
      <vt:lpstr>NIU!Table12</vt:lpstr>
      <vt:lpstr>'SIU System Office'!Table12</vt:lpstr>
      <vt:lpstr>SIUC!Table12</vt:lpstr>
      <vt:lpstr>SIUE!Table12</vt:lpstr>
      <vt:lpstr>SOM!Table12</vt:lpstr>
      <vt:lpstr>'UI System Office'!Table12</vt:lpstr>
      <vt:lpstr>'UI System Total'!Table12</vt:lpstr>
      <vt:lpstr>UIC!Table12</vt:lpstr>
      <vt:lpstr>UIS!Table12</vt:lpstr>
      <vt:lpstr>UIUC!Table12</vt:lpstr>
      <vt:lpstr>WIU!Table12</vt:lpstr>
      <vt:lpstr>Table12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Lazzara, Jerry</dc:creator>
  <cp:keywords/>
  <dc:description/>
  <cp:lastModifiedBy>Katherine Morton</cp:lastModifiedBy>
  <cp:revision/>
  <dcterms:created xsi:type="dcterms:W3CDTF">2020-05-31T05:24:13Z</dcterms:created>
  <dcterms:modified xsi:type="dcterms:W3CDTF">2023-02-02T19:16:09Z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0x010100906AA8D1ED25394791BC6904629B5CE2</vt:lpwstr>
  </property>
</Properties>
</file>